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20" windowWidth="1302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'Лист3'!$A$25:$M$130</definedName>
    <definedName name="_xlnm.Print_Titles" localSheetId="2">'Лист3'!$22:$25</definedName>
    <definedName name="_xlnm.Print_Area" localSheetId="2">'Лист3'!$A$1:$M$136</definedName>
  </definedNames>
  <calcPr fullCalcOnLoad="1"/>
</workbook>
</file>

<file path=xl/sharedStrings.xml><?xml version="1.0" encoding="utf-8"?>
<sst xmlns="http://schemas.openxmlformats.org/spreadsheetml/2006/main" count="473" uniqueCount="133">
  <si>
    <t>Н а и м е н о в а н и е</t>
  </si>
  <si>
    <t>Вид расхода</t>
  </si>
  <si>
    <t>ВСЕГО РАСХОДОВ</t>
  </si>
  <si>
    <t>Целевая статья</t>
  </si>
  <si>
    <t>Р А С П Р Е Д Е Л Е Н И Е</t>
  </si>
  <si>
    <t>Сумма на год</t>
  </si>
  <si>
    <t>(тыс. рублей)</t>
  </si>
  <si>
    <t>к решению Совета депутатов</t>
  </si>
  <si>
    <t>Направление расходов</t>
  </si>
  <si>
    <t>Непрограммные расходы</t>
  </si>
  <si>
    <t>40</t>
  </si>
  <si>
    <t>Глава муниципального образования</t>
  </si>
  <si>
    <t>1</t>
  </si>
  <si>
    <t>0201</t>
  </si>
  <si>
    <t>0240</t>
  </si>
  <si>
    <t>121</t>
  </si>
  <si>
    <t>Расходы на обеспечение функций органов местного самоуправления</t>
  </si>
  <si>
    <t>0204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</si>
  <si>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</si>
  <si>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</si>
  <si>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Уплата прочих налогов, сборов и иных платежей</t>
  </si>
  <si>
    <t>852</t>
  </si>
  <si>
    <t>Резервные фонды</t>
  </si>
  <si>
    <t>8</t>
  </si>
  <si>
    <t>0704</t>
  </si>
  <si>
    <t>Резервные средства</t>
  </si>
  <si>
    <t>870</t>
  </si>
  <si>
    <t>Прочие мероприятия органов местного самоуправления</t>
  </si>
  <si>
    <t xml:space="preserve">Иные выплаты персоналу государственных (муниципальных) органов, за исключением фонда оплаты труда
</t>
  </si>
  <si>
    <t>122</t>
  </si>
  <si>
    <t>3</t>
  </si>
  <si>
    <t>Расходы по оценке недвижимости, признание прав и регулирование отношений муниципальной собственности</t>
  </si>
  <si>
    <t>2137</t>
  </si>
  <si>
    <t>Закупка товаров, работ, услуг в сфере информационно-коммуникационных технологий</t>
  </si>
  <si>
    <t>242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</si>
  <si>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</si>
  <si>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</si>
  <si>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</si>
  <si>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</si>
  <si>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</si>
  <si>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</si>
  <si>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</si>
  <si>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</si>
  <si>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</si>
  <si>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</si>
  <si>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</si>
  <si>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</si>
  <si>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4503</t>
  </si>
  <si>
    <t>Иные межбюджетные трансферты</t>
  </si>
  <si>
    <t>540</t>
  </si>
  <si>
    <t>0</t>
  </si>
  <si>
    <t>2172</t>
  </si>
  <si>
    <t>2123</t>
  </si>
  <si>
    <t>2110</t>
  </si>
  <si>
    <t>2120</t>
  </si>
  <si>
    <t>2122</t>
  </si>
  <si>
    <t>Подпрог-рамма</t>
  </si>
  <si>
    <t>2015 год</t>
  </si>
  <si>
    <t>2016 год</t>
  </si>
  <si>
    <t>Иные выплаты персоналу государственных (муниципальных) органов, за исключением фонда оплаты труда</t>
  </si>
  <si>
    <t>9</t>
  </si>
  <si>
    <t>0999</t>
  </si>
  <si>
    <t>Условно утвержденные расходы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</si>
  <si>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</si>
  <si>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</si>
  <si>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 xml:space="preserve"> сельского поселения Сосновка</t>
  </si>
  <si>
    <t>70</t>
  </si>
  <si>
    <t>71</t>
  </si>
  <si>
    <t>72</t>
  </si>
  <si>
    <t>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Сосновка на 2014, 2015, 2016 годы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</si>
  <si>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</si>
  <si>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обеспечение деятельности муниципальных учреждений,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</si>
  <si>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</si>
  <si>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</si>
  <si>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</si>
  <si>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</si>
  <si>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</si>
  <si>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</si>
  <si>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</si>
  <si>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</si>
  <si>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</si>
  <si>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Муниципальная программа сельского поселения Сосновка «Развитие муниципальной службы сельского поселения Сосновка на 2014-2016 годы»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</si>
  <si>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</si>
  <si>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43</t>
  </si>
  <si>
    <t>Осуществление первичного воинского учета на территориях, где отсутствуют военные комиссариаты (федеральный бюджет)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</si>
  <si>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</si>
  <si>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</si>
  <si>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
</t>
  </si>
  <si>
    <t>100</t>
  </si>
  <si>
    <t>120</t>
  </si>
  <si>
    <t xml:space="preserve"> 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</si>
  <si>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</si>
  <si>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200</t>
  </si>
  <si>
    <t>240</t>
  </si>
  <si>
    <t xml:space="preserve">Иные бюджетные ассигнования
</t>
  </si>
  <si>
    <t>800</t>
  </si>
  <si>
    <t>850</t>
  </si>
  <si>
    <t>Расходы на выплаты персоналу казенных учреждений</t>
  </si>
  <si>
    <t>110</t>
  </si>
  <si>
    <t xml:space="preserve">Уплата налогов, сборов и иных платежей </t>
  </si>
  <si>
    <t>Межбюджетные трансферты</t>
  </si>
  <si>
    <t>500</t>
  </si>
  <si>
    <t>Расходы на выплаты персоналу государственных (муниципальных) органов</t>
  </si>
  <si>
    <t>ПРИЛОЖЕНИЕ  7</t>
  </si>
  <si>
    <t>Иные закупки товаров, работ и услуг для обеспечения государственных (муниципальных) нужд</t>
  </si>
  <si>
    <t xml:space="preserve"> Закупка товаров, работ и услуг для государственных (муниципальных) нужд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</si>
  <si>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</si>
  <si>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</t>
  </si>
  <si>
    <t xml:space="preserve">Уплата налогов, сборов и иных платежей
</t>
  </si>
  <si>
    <t>2014 год было</t>
  </si>
  <si>
    <t>Социальное обеспечение населения</t>
  </si>
  <si>
    <t>41</t>
  </si>
  <si>
    <t xml:space="preserve">Мероприятия в области социальной политики 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</si>
  <si>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</si>
  <si>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</si>
  <si>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</si>
  <si>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</si>
  <si>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</si>
  <si>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</si>
  <si>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</si>
  <si>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</si>
  <si>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</si>
  <si>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</si>
  <si>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 xml:space="preserve">уточнение </t>
  </si>
  <si>
    <t xml:space="preserve">2014 год </t>
  </si>
  <si>
    <t>Программное (непрограммное) направление расходов</t>
  </si>
  <si>
    <t>ПРИЛОЖЕНИЕ  2</t>
  </si>
  <si>
    <t>45</t>
  </si>
  <si>
    <t>4118</t>
  </si>
  <si>
    <t>Расходы на осуществление переданных отдельных государственных полномочий за счет собственных доходов и источников финансирования дефицита местного бюджета</t>
  </si>
  <si>
    <t>Осуществление первичного воинского учета на территориях, где отсутствуют военные комиссариаты</t>
  </si>
  <si>
    <t>Публичные нормативные социальные выплаты гражданам</t>
  </si>
  <si>
    <t xml:space="preserve">      от 28 октября 2014 года № 31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</si>
</sst>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р_._-;\-* #,##0.0_р_._-;_-* &quot;-&quot;?_р_._-;_-@_-"/>
    <numFmt numFmtId="175" formatCode="#,##0.0_ ;\-#,##0.0\ 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justify" vertical="justify" wrapText="1"/>
    </xf>
    <xf numFmtId="172" fontId="3" fillId="0" borderId="11" xfId="0" applyNumberFormat="1" applyFont="1" applyFill="1" applyBorder="1" applyAlignment="1">
      <alignment horizontal="center" vertical="justify" wrapText="1"/>
    </xf>
    <xf numFmtId="175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 shrinkToFit="1"/>
    </xf>
    <xf numFmtId="0" fontId="2" fillId="0" borderId="11" xfId="0" applyFont="1" applyFill="1" applyBorder="1" applyAlignment="1">
      <alignment horizontal="center" vertical="center" textRotation="90"/>
    </xf>
    <xf numFmtId="172" fontId="1" fillId="0" borderId="0" xfId="0" applyNumberFormat="1" applyFont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wrapText="1"/>
    </xf>
    <xf numFmtId="175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zoomScale="59" zoomScaleSheetLayoutView="59" workbookViewId="0" topLeftCell="A127">
      <selection activeCell="D1" sqref="D1:M1"/>
    </sheetView>
  </sheetViews>
  <sheetFormatPr defaultColWidth="9.140625" defaultRowHeight="12.75"/>
  <cols>
    <col min="1" max="1" width="39.57421875" style="5" customWidth="1"/>
    <col min="2" max="2" width="20.140625" style="1" customWidth="1"/>
    <col min="3" max="3" width="11.8515625" style="1" customWidth="1"/>
    <col min="4" max="4" width="16.140625" style="1" customWidth="1"/>
    <col min="5" max="5" width="10.7109375" style="1" customWidth="1"/>
    <col min="6" max="6" width="17.421875" style="1" hidden="1" customWidth="1"/>
    <col min="7" max="7" width="8.421875" style="1" hidden="1" customWidth="1"/>
    <col min="8" max="8" width="11.421875" style="1" hidden="1" customWidth="1"/>
    <col min="9" max="9" width="9.140625" style="1" hidden="1" customWidth="1"/>
    <col min="10" max="10" width="14.00390625" style="44" hidden="1" customWidth="1"/>
    <col min="11" max="11" width="14.140625" style="44" customWidth="1"/>
    <col min="12" max="12" width="13.57421875" style="1" customWidth="1"/>
    <col min="13" max="13" width="12.421875" style="1" customWidth="1"/>
    <col min="14" max="16384" width="9.140625" style="1" customWidth="1"/>
  </cols>
  <sheetData>
    <row r="1" spans="1:13" ht="18">
      <c r="A1" s="61"/>
      <c r="B1" s="49"/>
      <c r="C1" s="49"/>
      <c r="D1" s="64" t="s">
        <v>126</v>
      </c>
      <c r="E1" s="64"/>
      <c r="F1" s="64"/>
      <c r="G1" s="64"/>
      <c r="H1" s="64"/>
      <c r="I1" s="64"/>
      <c r="J1" s="64"/>
      <c r="K1" s="64"/>
      <c r="L1" s="64"/>
      <c r="M1" s="64"/>
    </row>
    <row r="2" spans="1:13" ht="18">
      <c r="A2" s="61"/>
      <c r="B2" s="49"/>
      <c r="C2" s="49"/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</row>
    <row r="3" spans="1:13" ht="18">
      <c r="A3" s="61"/>
      <c r="B3" s="49"/>
      <c r="C3" s="49"/>
      <c r="D3" s="64" t="s">
        <v>65</v>
      </c>
      <c r="E3" s="64"/>
      <c r="F3" s="64"/>
      <c r="G3" s="64"/>
      <c r="H3" s="64"/>
      <c r="I3" s="64"/>
      <c r="J3" s="64"/>
      <c r="K3" s="64"/>
      <c r="L3" s="64"/>
      <c r="M3" s="64"/>
    </row>
    <row r="4" spans="1:13" ht="18">
      <c r="A4" s="61"/>
      <c r="B4" s="49"/>
      <c r="C4" s="49"/>
      <c r="D4" s="64" t="s">
        <v>132</v>
      </c>
      <c r="E4" s="64"/>
      <c r="F4" s="64"/>
      <c r="G4" s="64"/>
      <c r="H4" s="64"/>
      <c r="I4" s="64"/>
      <c r="J4" s="64"/>
      <c r="K4" s="64"/>
      <c r="L4" s="64"/>
      <c r="M4" s="64"/>
    </row>
    <row r="5" spans="1:13" ht="18">
      <c r="A5" s="61"/>
      <c r="B5" s="49"/>
      <c r="C5" s="49"/>
      <c r="D5" s="47"/>
      <c r="E5" s="47"/>
      <c r="F5" s="47"/>
      <c r="G5" s="47"/>
      <c r="H5" s="47"/>
      <c r="I5" s="47"/>
      <c r="J5" s="48"/>
      <c r="K5" s="48"/>
      <c r="L5" s="47"/>
      <c r="M5" s="47"/>
    </row>
    <row r="6" spans="1:13" ht="18">
      <c r="A6" s="61"/>
      <c r="B6" s="49"/>
      <c r="C6" s="49"/>
      <c r="D6" s="64" t="s">
        <v>103</v>
      </c>
      <c r="E6" s="64"/>
      <c r="F6" s="64"/>
      <c r="G6" s="64"/>
      <c r="H6" s="64"/>
      <c r="I6" s="64"/>
      <c r="J6" s="64"/>
      <c r="K6" s="64"/>
      <c r="L6" s="64"/>
      <c r="M6" s="64"/>
    </row>
    <row r="7" spans="1:13" ht="18">
      <c r="A7" s="61"/>
      <c r="B7" s="49"/>
      <c r="C7" s="49"/>
      <c r="D7" s="64" t="s">
        <v>7</v>
      </c>
      <c r="E7" s="64"/>
      <c r="F7" s="64"/>
      <c r="G7" s="64"/>
      <c r="H7" s="64"/>
      <c r="I7" s="64"/>
      <c r="J7" s="64"/>
      <c r="K7" s="64"/>
      <c r="L7" s="64"/>
      <c r="M7" s="64"/>
    </row>
    <row r="8" spans="1:13" ht="18">
      <c r="A8" s="61"/>
      <c r="B8" s="49"/>
      <c r="C8" s="49"/>
      <c r="D8" s="64" t="s">
        <v>65</v>
      </c>
      <c r="E8" s="64"/>
      <c r="F8" s="64"/>
      <c r="G8" s="64"/>
      <c r="H8" s="64"/>
      <c r="I8" s="64"/>
      <c r="J8" s="64"/>
      <c r="K8" s="64"/>
      <c r="L8" s="64"/>
      <c r="M8" s="64"/>
    </row>
    <row r="9" spans="1:13" ht="18">
      <c r="A9" s="61"/>
      <c r="B9" s="49"/>
      <c r="C9" s="49"/>
      <c r="D9" s="64" t="s">
        <v>107</v>
      </c>
      <c r="E9" s="64"/>
      <c r="F9" s="64"/>
      <c r="G9" s="64"/>
      <c r="H9" s="64"/>
      <c r="I9" s="64"/>
      <c r="J9" s="64"/>
      <c r="K9" s="64"/>
      <c r="L9" s="64"/>
      <c r="M9" s="64"/>
    </row>
    <row r="10" spans="1:13" ht="18">
      <c r="A10" s="61"/>
      <c r="B10" s="49"/>
      <c r="C10" s="49"/>
      <c r="D10" s="49"/>
      <c r="E10" s="49"/>
      <c r="F10" s="49"/>
      <c r="G10" s="49"/>
      <c r="H10" s="49"/>
      <c r="I10" s="49"/>
      <c r="J10" s="48"/>
      <c r="K10" s="48"/>
      <c r="L10" s="49"/>
      <c r="M10" s="49"/>
    </row>
    <row r="11" spans="1:13" ht="18">
      <c r="A11" s="61"/>
      <c r="B11" s="49"/>
      <c r="C11" s="49"/>
      <c r="D11" s="49"/>
      <c r="E11" s="49"/>
      <c r="F11" s="49"/>
      <c r="G11" s="49"/>
      <c r="H11" s="49"/>
      <c r="I11" s="49"/>
      <c r="J11" s="48"/>
      <c r="K11" s="48"/>
      <c r="L11" s="49"/>
      <c r="M11" s="49"/>
    </row>
    <row r="12" spans="1:13" ht="1.5" customHeight="1" hidden="1">
      <c r="A12" s="61"/>
      <c r="B12" s="49"/>
      <c r="C12" s="49"/>
      <c r="D12" s="49"/>
      <c r="E12" s="49"/>
      <c r="F12" s="49"/>
      <c r="G12" s="49"/>
      <c r="H12" s="49"/>
      <c r="I12" s="49"/>
      <c r="J12" s="48"/>
      <c r="K12" s="48"/>
      <c r="L12" s="49"/>
      <c r="M12" s="49"/>
    </row>
    <row r="13" spans="1:13" ht="18" hidden="1">
      <c r="A13" s="61"/>
      <c r="B13" s="49"/>
      <c r="C13" s="49"/>
      <c r="D13" s="49"/>
      <c r="E13" s="49"/>
      <c r="F13" s="49"/>
      <c r="G13" s="49"/>
      <c r="H13" s="49"/>
      <c r="I13" s="49"/>
      <c r="J13" s="48"/>
      <c r="K13" s="48"/>
      <c r="L13" s="49"/>
      <c r="M13" s="49"/>
    </row>
    <row r="14" spans="1:13" ht="18" hidden="1">
      <c r="A14" s="61"/>
      <c r="B14" s="49"/>
      <c r="C14" s="49"/>
      <c r="D14" s="49"/>
      <c r="E14" s="49"/>
      <c r="F14" s="49"/>
      <c r="G14" s="49"/>
      <c r="H14" s="49"/>
      <c r="I14" s="49"/>
      <c r="J14" s="48"/>
      <c r="K14" s="48"/>
      <c r="L14" s="49"/>
      <c r="M14" s="49"/>
    </row>
    <row r="15" spans="1:13" ht="18" hidden="1">
      <c r="A15" s="61"/>
      <c r="B15" s="49"/>
      <c r="C15" s="49"/>
      <c r="D15" s="49"/>
      <c r="E15" s="49"/>
      <c r="F15" s="49"/>
      <c r="G15" s="49"/>
      <c r="H15" s="49"/>
      <c r="I15" s="49"/>
      <c r="J15" s="48"/>
      <c r="K15" s="48"/>
      <c r="L15" s="49"/>
      <c r="M15" s="49"/>
    </row>
    <row r="16" spans="1:13" ht="0.75" customHeight="1" hidden="1">
      <c r="A16" s="61"/>
      <c r="B16" s="49"/>
      <c r="C16" s="49"/>
      <c r="D16" s="49"/>
      <c r="E16" s="49"/>
      <c r="F16" s="49"/>
      <c r="G16" s="49"/>
      <c r="H16" s="49"/>
      <c r="I16" s="49"/>
      <c r="J16" s="48"/>
      <c r="K16" s="48"/>
      <c r="L16" s="49"/>
      <c r="M16" s="49"/>
    </row>
    <row r="17" spans="1:13" ht="17.25">
      <c r="A17" s="63" t="s">
        <v>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5.75" customHeight="1">
      <c r="A18" s="70" t="s">
        <v>69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50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13" ht="15">
      <c r="A21" s="6"/>
      <c r="G21" s="9"/>
      <c r="L21" s="73" t="s">
        <v>6</v>
      </c>
      <c r="M21" s="74"/>
    </row>
    <row r="22" spans="1:13" ht="15.75" customHeight="1">
      <c r="A22" s="71" t="s">
        <v>0</v>
      </c>
      <c r="B22" s="66" t="s">
        <v>3</v>
      </c>
      <c r="C22" s="67"/>
      <c r="D22" s="68"/>
      <c r="E22" s="71" t="s">
        <v>1</v>
      </c>
      <c r="F22" s="69" t="s">
        <v>5</v>
      </c>
      <c r="G22" s="69"/>
      <c r="H22" s="69"/>
      <c r="I22" s="69"/>
      <c r="J22" s="69"/>
      <c r="K22" s="69"/>
      <c r="L22" s="69"/>
      <c r="M22" s="69"/>
    </row>
    <row r="23" spans="1:13" ht="15">
      <c r="A23" s="75"/>
      <c r="B23" s="71" t="s">
        <v>125</v>
      </c>
      <c r="C23" s="71" t="s">
        <v>56</v>
      </c>
      <c r="D23" s="71" t="s">
        <v>8</v>
      </c>
      <c r="E23" s="75"/>
      <c r="F23" s="69"/>
      <c r="G23" s="69"/>
      <c r="H23" s="69"/>
      <c r="I23" s="69"/>
      <c r="J23" s="69"/>
      <c r="K23" s="69"/>
      <c r="L23" s="69"/>
      <c r="M23" s="69"/>
    </row>
    <row r="24" spans="1:13" ht="60.75">
      <c r="A24" s="72"/>
      <c r="B24" s="72"/>
      <c r="C24" s="72"/>
      <c r="D24" s="72"/>
      <c r="E24" s="72"/>
      <c r="F24" s="19" t="s">
        <v>109</v>
      </c>
      <c r="G24" s="42"/>
      <c r="H24" s="42"/>
      <c r="I24" s="43"/>
      <c r="J24" s="45" t="s">
        <v>123</v>
      </c>
      <c r="K24" s="19" t="s">
        <v>124</v>
      </c>
      <c r="L24" s="20" t="s">
        <v>57</v>
      </c>
      <c r="M24" s="20" t="s">
        <v>58</v>
      </c>
    </row>
    <row r="25" spans="1:13" ht="14.25" customHeight="1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8</v>
      </c>
      <c r="H25" s="22">
        <v>9</v>
      </c>
      <c r="I25" s="23"/>
      <c r="J25" s="41"/>
      <c r="K25" s="50">
        <v>6</v>
      </c>
      <c r="L25" s="23">
        <v>7</v>
      </c>
      <c r="M25" s="23">
        <v>8</v>
      </c>
    </row>
    <row r="26" spans="1:13" s="7" customFormat="1" ht="15">
      <c r="A26" s="24" t="s">
        <v>9</v>
      </c>
      <c r="B26" s="25" t="s">
        <v>10</v>
      </c>
      <c r="C26" s="25"/>
      <c r="D26" s="25"/>
      <c r="E26" s="25"/>
      <c r="F26" s="26">
        <f>F27+F51++F64+F69+F74+F78+F82+F86</f>
        <v>14062.6</v>
      </c>
      <c r="G26" s="26">
        <f>G27+G51++G64+G69+G74+G78+G82+K86</f>
        <v>12441.2</v>
      </c>
      <c r="H26" s="26">
        <f>H27+H51++H64+H69+H74+H78+H82+L86</f>
        <v>12428</v>
      </c>
      <c r="I26" s="26">
        <f>I27+I51++I64+I69+I74+I78+I82+M86</f>
        <v>12391.5</v>
      </c>
      <c r="J26" s="26">
        <f>J27+J51++J64+J69+J74+J78+J82+N86+J86</f>
        <v>315.82</v>
      </c>
      <c r="K26" s="26">
        <f>K27+K51++K64+K69+K74+K78+K82+O86+K86</f>
        <v>14851.920000000002</v>
      </c>
      <c r="L26" s="26">
        <f>L27+L51++L64+L69+L74+L78+L82</f>
        <v>14739.8</v>
      </c>
      <c r="M26" s="26">
        <f>M27+M51++M64+M69+M74+M78+M82</f>
        <v>15516.8</v>
      </c>
    </row>
    <row r="27" spans="1:13" s="10" customFormat="1" ht="61.5">
      <c r="A27" s="18" t="s">
        <v>70</v>
      </c>
      <c r="B27" s="12" t="s">
        <v>10</v>
      </c>
      <c r="C27" s="12" t="s">
        <v>12</v>
      </c>
      <c r="D27" s="27"/>
      <c r="E27" s="27"/>
      <c r="F27" s="26">
        <f aca="true" t="shared" si="0" ref="F27:M27">F28+F32+F43</f>
        <v>10388.6</v>
      </c>
      <c r="G27" s="26">
        <f t="shared" si="0"/>
        <v>9354</v>
      </c>
      <c r="H27" s="26">
        <f t="shared" si="0"/>
        <v>9354</v>
      </c>
      <c r="I27" s="26">
        <f t="shared" si="0"/>
        <v>9316.5</v>
      </c>
      <c r="J27" s="26">
        <f t="shared" si="0"/>
        <v>60.92</v>
      </c>
      <c r="K27" s="26">
        <f t="shared" si="0"/>
        <v>10449.52</v>
      </c>
      <c r="L27" s="28">
        <f t="shared" si="0"/>
        <v>10435</v>
      </c>
      <c r="M27" s="28">
        <f t="shared" si="0"/>
        <v>10532</v>
      </c>
    </row>
    <row r="28" spans="1:13" s="7" customFormat="1" ht="15">
      <c r="A28" s="16" t="s">
        <v>11</v>
      </c>
      <c r="B28" s="29">
        <v>40</v>
      </c>
      <c r="C28" s="30">
        <v>1</v>
      </c>
      <c r="D28" s="12" t="s">
        <v>13</v>
      </c>
      <c r="E28" s="31"/>
      <c r="F28" s="32">
        <f aca="true" t="shared" si="1" ref="F28:M28">F31</f>
        <v>1746</v>
      </c>
      <c r="G28" s="32">
        <f t="shared" si="1"/>
        <v>1746</v>
      </c>
      <c r="H28" s="32">
        <f t="shared" si="1"/>
        <v>1746</v>
      </c>
      <c r="I28" s="32">
        <f t="shared" si="1"/>
        <v>1746</v>
      </c>
      <c r="J28" s="32">
        <f t="shared" si="1"/>
        <v>0</v>
      </c>
      <c r="K28" s="32">
        <f t="shared" si="1"/>
        <v>1746</v>
      </c>
      <c r="L28" s="33">
        <f t="shared" si="1"/>
        <v>1761</v>
      </c>
      <c r="M28" s="33">
        <f t="shared" si="1"/>
        <v>1777</v>
      </c>
    </row>
    <row r="29" spans="1:13" s="7" customFormat="1" ht="99.75" customHeight="1">
      <c r="A29" s="17" t="s">
        <v>86</v>
      </c>
      <c r="B29" s="29">
        <v>40</v>
      </c>
      <c r="C29" s="29">
        <v>1</v>
      </c>
      <c r="D29" s="12" t="s">
        <v>13</v>
      </c>
      <c r="E29" s="29">
        <v>100</v>
      </c>
      <c r="F29" s="34">
        <f aca="true" t="shared" si="2" ref="F29:M30">F30</f>
        <v>1746</v>
      </c>
      <c r="G29" s="34">
        <f t="shared" si="2"/>
        <v>1746</v>
      </c>
      <c r="H29" s="34">
        <f t="shared" si="2"/>
        <v>1746</v>
      </c>
      <c r="I29" s="34">
        <f t="shared" si="2"/>
        <v>1746</v>
      </c>
      <c r="J29" s="34">
        <f t="shared" si="2"/>
        <v>0</v>
      </c>
      <c r="K29" s="34">
        <f t="shared" si="2"/>
        <v>1746</v>
      </c>
      <c r="L29" s="34">
        <f t="shared" si="2"/>
        <v>1761</v>
      </c>
      <c r="M29" s="34">
        <f t="shared" si="2"/>
        <v>1777</v>
      </c>
    </row>
    <row r="30" spans="1:13" s="7" customFormat="1" ht="54" customHeight="1">
      <c r="A30" s="17" t="s">
        <v>87</v>
      </c>
      <c r="B30" s="29">
        <v>40</v>
      </c>
      <c r="C30" s="29">
        <v>1</v>
      </c>
      <c r="D30" s="12" t="s">
        <v>13</v>
      </c>
      <c r="E30" s="29">
        <v>120</v>
      </c>
      <c r="F30" s="34">
        <f t="shared" si="2"/>
        <v>1746</v>
      </c>
      <c r="G30" s="34">
        <f t="shared" si="2"/>
        <v>1746</v>
      </c>
      <c r="H30" s="34">
        <f t="shared" si="2"/>
        <v>1746</v>
      </c>
      <c r="I30" s="34">
        <f t="shared" si="2"/>
        <v>1746</v>
      </c>
      <c r="J30" s="34">
        <f t="shared" si="2"/>
        <v>0</v>
      </c>
      <c r="K30" s="34">
        <f t="shared" si="2"/>
        <v>1746</v>
      </c>
      <c r="L30" s="34">
        <f t="shared" si="2"/>
        <v>1761</v>
      </c>
      <c r="M30" s="34">
        <f t="shared" si="2"/>
        <v>1777</v>
      </c>
    </row>
    <row r="31" spans="1:13" s="11" customFormat="1" ht="51.75" customHeight="1">
      <c r="A31" s="17" t="s">
        <v>19</v>
      </c>
      <c r="B31" s="12" t="s">
        <v>10</v>
      </c>
      <c r="C31" s="12" t="s">
        <v>12</v>
      </c>
      <c r="D31" s="12" t="s">
        <v>13</v>
      </c>
      <c r="E31" s="12" t="s">
        <v>15</v>
      </c>
      <c r="F31" s="13">
        <v>1746</v>
      </c>
      <c r="G31" s="13">
        <v>1746</v>
      </c>
      <c r="H31" s="13">
        <v>1746</v>
      </c>
      <c r="I31" s="13">
        <v>1746</v>
      </c>
      <c r="J31" s="13">
        <v>0</v>
      </c>
      <c r="K31" s="13">
        <v>1746</v>
      </c>
      <c r="L31" s="15">
        <v>1761</v>
      </c>
      <c r="M31" s="15">
        <v>1777</v>
      </c>
    </row>
    <row r="32" spans="1:13" s="7" customFormat="1" ht="30.75">
      <c r="A32" s="17" t="s">
        <v>16</v>
      </c>
      <c r="B32" s="12" t="s">
        <v>10</v>
      </c>
      <c r="C32" s="12" t="s">
        <v>12</v>
      </c>
      <c r="D32" s="12" t="s">
        <v>17</v>
      </c>
      <c r="E32" s="12"/>
      <c r="F32" s="13">
        <f aca="true" t="shared" si="3" ref="F32:M32">F35+F39+F42+F36</f>
        <v>7507</v>
      </c>
      <c r="G32" s="13">
        <f t="shared" si="3"/>
        <v>7078</v>
      </c>
      <c r="H32" s="13">
        <f t="shared" si="3"/>
        <v>7078</v>
      </c>
      <c r="I32" s="13">
        <f t="shared" si="3"/>
        <v>7040.5</v>
      </c>
      <c r="J32" s="13">
        <f t="shared" si="3"/>
        <v>21.42</v>
      </c>
      <c r="K32" s="13">
        <f t="shared" si="3"/>
        <v>7528.42</v>
      </c>
      <c r="L32" s="13">
        <f t="shared" si="3"/>
        <v>7483</v>
      </c>
      <c r="M32" s="13">
        <f t="shared" si="3"/>
        <v>7506</v>
      </c>
    </row>
    <row r="33" spans="1:13" s="7" customFormat="1" ht="100.5" customHeight="1">
      <c r="A33" s="17" t="s">
        <v>86</v>
      </c>
      <c r="B33" s="12" t="s">
        <v>10</v>
      </c>
      <c r="C33" s="12" t="s">
        <v>12</v>
      </c>
      <c r="D33" s="12" t="s">
        <v>17</v>
      </c>
      <c r="E33" s="12" t="s">
        <v>88</v>
      </c>
      <c r="F33" s="13">
        <f aca="true" t="shared" si="4" ref="F33:M34">F34</f>
        <v>6991</v>
      </c>
      <c r="G33" s="13">
        <f t="shared" si="4"/>
        <v>6991</v>
      </c>
      <c r="H33" s="13">
        <f t="shared" si="4"/>
        <v>6991</v>
      </c>
      <c r="I33" s="13">
        <f t="shared" si="4"/>
        <v>6991</v>
      </c>
      <c r="J33" s="13">
        <f t="shared" si="4"/>
        <v>0</v>
      </c>
      <c r="K33" s="13">
        <f t="shared" si="4"/>
        <v>6991</v>
      </c>
      <c r="L33" s="13">
        <f t="shared" si="4"/>
        <v>6967</v>
      </c>
      <c r="M33" s="13">
        <f t="shared" si="4"/>
        <v>6991</v>
      </c>
    </row>
    <row r="34" spans="1:13" s="7" customFormat="1" ht="52.5" customHeight="1">
      <c r="A34" s="17" t="s">
        <v>87</v>
      </c>
      <c r="B34" s="12" t="s">
        <v>10</v>
      </c>
      <c r="C34" s="12" t="s">
        <v>12</v>
      </c>
      <c r="D34" s="12" t="s">
        <v>17</v>
      </c>
      <c r="E34" s="12" t="s">
        <v>89</v>
      </c>
      <c r="F34" s="13">
        <f t="shared" si="4"/>
        <v>6991</v>
      </c>
      <c r="G34" s="13">
        <f t="shared" si="4"/>
        <v>6991</v>
      </c>
      <c r="H34" s="13">
        <f t="shared" si="4"/>
        <v>6991</v>
      </c>
      <c r="I34" s="13">
        <f t="shared" si="4"/>
        <v>6991</v>
      </c>
      <c r="J34" s="13">
        <f t="shared" si="4"/>
        <v>0</v>
      </c>
      <c r="K34" s="13">
        <f t="shared" si="4"/>
        <v>6991</v>
      </c>
      <c r="L34" s="13">
        <f t="shared" si="4"/>
        <v>6967</v>
      </c>
      <c r="M34" s="13">
        <f t="shared" si="4"/>
        <v>6991</v>
      </c>
    </row>
    <row r="35" spans="1:13" s="7" customFormat="1" ht="48" customHeight="1">
      <c r="A35" s="18" t="s">
        <v>19</v>
      </c>
      <c r="B35" s="12" t="s">
        <v>10</v>
      </c>
      <c r="C35" s="12" t="s">
        <v>12</v>
      </c>
      <c r="D35" s="12" t="s">
        <v>17</v>
      </c>
      <c r="E35" s="12" t="s">
        <v>15</v>
      </c>
      <c r="F35" s="13">
        <v>6991</v>
      </c>
      <c r="G35" s="13">
        <v>6991</v>
      </c>
      <c r="H35" s="13">
        <v>6991</v>
      </c>
      <c r="I35" s="13">
        <v>6991</v>
      </c>
      <c r="J35" s="13">
        <v>0</v>
      </c>
      <c r="K35" s="13">
        <v>6991</v>
      </c>
      <c r="L35" s="15">
        <v>6967</v>
      </c>
      <c r="M35" s="15">
        <v>6991</v>
      </c>
    </row>
    <row r="36" spans="1:13" s="7" customFormat="1" ht="61.5">
      <c r="A36" s="18" t="s">
        <v>59</v>
      </c>
      <c r="B36" s="36">
        <v>40</v>
      </c>
      <c r="C36" s="37" t="s">
        <v>12</v>
      </c>
      <c r="D36" s="37" t="s">
        <v>17</v>
      </c>
      <c r="E36" s="37" t="s">
        <v>29</v>
      </c>
      <c r="F36" s="15">
        <v>12</v>
      </c>
      <c r="G36" s="15">
        <v>12</v>
      </c>
      <c r="H36" s="15">
        <v>12</v>
      </c>
      <c r="I36" s="15">
        <v>12</v>
      </c>
      <c r="J36" s="15">
        <v>0</v>
      </c>
      <c r="K36" s="15">
        <v>12</v>
      </c>
      <c r="L36" s="15">
        <v>12</v>
      </c>
      <c r="M36" s="15">
        <v>12</v>
      </c>
    </row>
    <row r="37" spans="1:13" s="7" customFormat="1" ht="52.5" customHeight="1">
      <c r="A37" s="18" t="s">
        <v>90</v>
      </c>
      <c r="B37" s="38">
        <v>40</v>
      </c>
      <c r="C37" s="12" t="s">
        <v>12</v>
      </c>
      <c r="D37" s="12" t="s">
        <v>17</v>
      </c>
      <c r="E37" s="12" t="s">
        <v>92</v>
      </c>
      <c r="F37" s="15">
        <f aca="true" t="shared" si="5" ref="F37:M38">F38</f>
        <v>466.5</v>
      </c>
      <c r="G37" s="15">
        <f t="shared" si="5"/>
        <v>37.5</v>
      </c>
      <c r="H37" s="15">
        <f t="shared" si="5"/>
        <v>37.5</v>
      </c>
      <c r="I37" s="15">
        <f t="shared" si="5"/>
        <v>0</v>
      </c>
      <c r="J37" s="15">
        <f t="shared" si="5"/>
        <v>21.42</v>
      </c>
      <c r="K37" s="15">
        <f t="shared" si="5"/>
        <v>487.92</v>
      </c>
      <c r="L37" s="15">
        <f t="shared" si="5"/>
        <v>466.5</v>
      </c>
      <c r="M37" s="15">
        <f t="shared" si="5"/>
        <v>466</v>
      </c>
    </row>
    <row r="38" spans="1:13" s="7" customFormat="1" ht="52.5" customHeight="1">
      <c r="A38" s="18" t="s">
        <v>91</v>
      </c>
      <c r="B38" s="38">
        <v>40</v>
      </c>
      <c r="C38" s="12" t="s">
        <v>12</v>
      </c>
      <c r="D38" s="12" t="s">
        <v>17</v>
      </c>
      <c r="E38" s="12" t="s">
        <v>93</v>
      </c>
      <c r="F38" s="15">
        <f t="shared" si="5"/>
        <v>466.5</v>
      </c>
      <c r="G38" s="15">
        <f t="shared" si="5"/>
        <v>37.5</v>
      </c>
      <c r="H38" s="15">
        <f t="shared" si="5"/>
        <v>37.5</v>
      </c>
      <c r="I38" s="15">
        <f t="shared" si="5"/>
        <v>0</v>
      </c>
      <c r="J38" s="15">
        <f t="shared" si="5"/>
        <v>21.42</v>
      </c>
      <c r="K38" s="15">
        <f t="shared" si="5"/>
        <v>487.92</v>
      </c>
      <c r="L38" s="15">
        <f t="shared" si="5"/>
        <v>466.5</v>
      </c>
      <c r="M38" s="15">
        <f t="shared" si="5"/>
        <v>466</v>
      </c>
    </row>
    <row r="39" spans="1:13" s="7" customFormat="1" ht="54" customHeight="1">
      <c r="A39" s="17" t="s">
        <v>64</v>
      </c>
      <c r="B39" s="12" t="s">
        <v>10</v>
      </c>
      <c r="C39" s="12" t="s">
        <v>12</v>
      </c>
      <c r="D39" s="12" t="s">
        <v>17</v>
      </c>
      <c r="E39" s="12" t="s">
        <v>18</v>
      </c>
      <c r="F39" s="13">
        <v>466.5</v>
      </c>
      <c r="G39" s="39">
        <f>G42</f>
        <v>37.5</v>
      </c>
      <c r="H39" s="39">
        <f>H42</f>
        <v>37.5</v>
      </c>
      <c r="I39" s="35"/>
      <c r="J39" s="13">
        <f>21.42</f>
        <v>21.42</v>
      </c>
      <c r="K39" s="13">
        <f>J39+F39</f>
        <v>487.92</v>
      </c>
      <c r="L39" s="15">
        <v>466.5</v>
      </c>
      <c r="M39" s="15">
        <v>466</v>
      </c>
    </row>
    <row r="40" spans="1:13" s="7" customFormat="1" ht="21.75" customHeight="1">
      <c r="A40" s="17" t="s">
        <v>94</v>
      </c>
      <c r="B40" s="12" t="s">
        <v>10</v>
      </c>
      <c r="C40" s="12" t="s">
        <v>12</v>
      </c>
      <c r="D40" s="12" t="s">
        <v>17</v>
      </c>
      <c r="E40" s="12" t="s">
        <v>95</v>
      </c>
      <c r="F40" s="13">
        <f aca="true" t="shared" si="6" ref="F40:M41">F41</f>
        <v>37.5</v>
      </c>
      <c r="G40" s="13">
        <f t="shared" si="6"/>
        <v>37.5</v>
      </c>
      <c r="H40" s="13">
        <f t="shared" si="6"/>
        <v>37.5</v>
      </c>
      <c r="I40" s="13">
        <f t="shared" si="6"/>
        <v>37.5</v>
      </c>
      <c r="J40" s="13">
        <f t="shared" si="6"/>
        <v>0</v>
      </c>
      <c r="K40" s="13">
        <f t="shared" si="6"/>
        <v>37.5</v>
      </c>
      <c r="L40" s="13">
        <f t="shared" si="6"/>
        <v>37.5</v>
      </c>
      <c r="M40" s="13">
        <f t="shared" si="6"/>
        <v>37</v>
      </c>
    </row>
    <row r="41" spans="1:13" s="7" customFormat="1" ht="30.75" customHeight="1">
      <c r="A41" s="17" t="s">
        <v>108</v>
      </c>
      <c r="B41" s="12" t="s">
        <v>10</v>
      </c>
      <c r="C41" s="12" t="s">
        <v>12</v>
      </c>
      <c r="D41" s="12" t="s">
        <v>17</v>
      </c>
      <c r="E41" s="12" t="s">
        <v>96</v>
      </c>
      <c r="F41" s="13">
        <f t="shared" si="6"/>
        <v>37.5</v>
      </c>
      <c r="G41" s="13">
        <f t="shared" si="6"/>
        <v>37.5</v>
      </c>
      <c r="H41" s="13">
        <f t="shared" si="6"/>
        <v>37.5</v>
      </c>
      <c r="I41" s="13">
        <f t="shared" si="6"/>
        <v>37.5</v>
      </c>
      <c r="J41" s="13">
        <f t="shared" si="6"/>
        <v>0</v>
      </c>
      <c r="K41" s="13">
        <f t="shared" si="6"/>
        <v>37.5</v>
      </c>
      <c r="L41" s="13">
        <f t="shared" si="6"/>
        <v>37.5</v>
      </c>
      <c r="M41" s="13">
        <f t="shared" si="6"/>
        <v>37</v>
      </c>
    </row>
    <row r="42" spans="1:13" s="7" customFormat="1" ht="30.75">
      <c r="A42" s="18" t="s">
        <v>20</v>
      </c>
      <c r="B42" s="12" t="s">
        <v>10</v>
      </c>
      <c r="C42" s="12" t="s">
        <v>12</v>
      </c>
      <c r="D42" s="12" t="s">
        <v>17</v>
      </c>
      <c r="E42" s="12" t="s">
        <v>21</v>
      </c>
      <c r="F42" s="13">
        <v>37.5</v>
      </c>
      <c r="G42" s="13">
        <v>37.5</v>
      </c>
      <c r="H42" s="13">
        <v>37.5</v>
      </c>
      <c r="I42" s="13">
        <v>37.5</v>
      </c>
      <c r="J42" s="13">
        <v>0</v>
      </c>
      <c r="K42" s="13">
        <v>37.5</v>
      </c>
      <c r="L42" s="15">
        <v>37.5</v>
      </c>
      <c r="M42" s="15">
        <v>37</v>
      </c>
    </row>
    <row r="43" spans="1:13" s="7" customFormat="1" ht="30.75">
      <c r="A43" s="18" t="s">
        <v>27</v>
      </c>
      <c r="B43" s="12" t="s">
        <v>10</v>
      </c>
      <c r="C43" s="12" t="s">
        <v>12</v>
      </c>
      <c r="D43" s="12" t="s">
        <v>14</v>
      </c>
      <c r="E43" s="12"/>
      <c r="F43" s="13">
        <f aca="true" t="shared" si="7" ref="F43:M43">F46+F49+F50</f>
        <v>1135.6</v>
      </c>
      <c r="G43" s="13">
        <f t="shared" si="7"/>
        <v>530</v>
      </c>
      <c r="H43" s="13">
        <f t="shared" si="7"/>
        <v>530</v>
      </c>
      <c r="I43" s="13">
        <f t="shared" si="7"/>
        <v>530</v>
      </c>
      <c r="J43" s="13">
        <f t="shared" si="7"/>
        <v>39.5</v>
      </c>
      <c r="K43" s="13">
        <f t="shared" si="7"/>
        <v>1175.1000000000001</v>
      </c>
      <c r="L43" s="13">
        <f t="shared" si="7"/>
        <v>1191</v>
      </c>
      <c r="M43" s="13">
        <f t="shared" si="7"/>
        <v>1249</v>
      </c>
    </row>
    <row r="44" spans="1:13" s="7" customFormat="1" ht="108">
      <c r="A44" s="17" t="s">
        <v>86</v>
      </c>
      <c r="B44" s="12" t="s">
        <v>10</v>
      </c>
      <c r="C44" s="12" t="s">
        <v>12</v>
      </c>
      <c r="D44" s="12" t="s">
        <v>14</v>
      </c>
      <c r="E44" s="12" t="s">
        <v>88</v>
      </c>
      <c r="F44" s="13">
        <f aca="true" t="shared" si="8" ref="F44:M45">F45</f>
        <v>530</v>
      </c>
      <c r="G44" s="13">
        <f t="shared" si="8"/>
        <v>530</v>
      </c>
      <c r="H44" s="13">
        <f t="shared" si="8"/>
        <v>530</v>
      </c>
      <c r="I44" s="13">
        <f t="shared" si="8"/>
        <v>530</v>
      </c>
      <c r="J44" s="13">
        <f t="shared" si="8"/>
        <v>0</v>
      </c>
      <c r="K44" s="13">
        <f t="shared" si="8"/>
        <v>530</v>
      </c>
      <c r="L44" s="13">
        <f t="shared" si="8"/>
        <v>530</v>
      </c>
      <c r="M44" s="13">
        <f t="shared" si="8"/>
        <v>564</v>
      </c>
    </row>
    <row r="45" spans="1:13" s="7" customFormat="1" ht="51" customHeight="1">
      <c r="A45" s="17" t="s">
        <v>87</v>
      </c>
      <c r="B45" s="12" t="s">
        <v>10</v>
      </c>
      <c r="C45" s="12" t="s">
        <v>12</v>
      </c>
      <c r="D45" s="12" t="s">
        <v>14</v>
      </c>
      <c r="E45" s="12" t="s">
        <v>89</v>
      </c>
      <c r="F45" s="13">
        <f t="shared" si="8"/>
        <v>530</v>
      </c>
      <c r="G45" s="13">
        <f t="shared" si="8"/>
        <v>530</v>
      </c>
      <c r="H45" s="13">
        <f t="shared" si="8"/>
        <v>530</v>
      </c>
      <c r="I45" s="13">
        <f t="shared" si="8"/>
        <v>530</v>
      </c>
      <c r="J45" s="13">
        <f t="shared" si="8"/>
        <v>0</v>
      </c>
      <c r="K45" s="13">
        <f t="shared" si="8"/>
        <v>530</v>
      </c>
      <c r="L45" s="13">
        <f t="shared" si="8"/>
        <v>530</v>
      </c>
      <c r="M45" s="13">
        <f t="shared" si="8"/>
        <v>564</v>
      </c>
    </row>
    <row r="46" spans="1:13" s="7" customFormat="1" ht="68.25" customHeight="1">
      <c r="A46" s="17" t="s">
        <v>28</v>
      </c>
      <c r="B46" s="12" t="s">
        <v>10</v>
      </c>
      <c r="C46" s="12" t="s">
        <v>12</v>
      </c>
      <c r="D46" s="12" t="s">
        <v>14</v>
      </c>
      <c r="E46" s="12" t="s">
        <v>29</v>
      </c>
      <c r="F46" s="13">
        <v>530</v>
      </c>
      <c r="G46" s="13">
        <v>530</v>
      </c>
      <c r="H46" s="13">
        <v>530</v>
      </c>
      <c r="I46" s="13">
        <v>530</v>
      </c>
      <c r="J46" s="13">
        <v>0</v>
      </c>
      <c r="K46" s="13">
        <v>530</v>
      </c>
      <c r="L46" s="15">
        <v>530</v>
      </c>
      <c r="M46" s="15">
        <v>564</v>
      </c>
    </row>
    <row r="47" spans="1:13" s="7" customFormat="1" ht="43.5" customHeight="1">
      <c r="A47" s="18" t="s">
        <v>90</v>
      </c>
      <c r="B47" s="12" t="s">
        <v>10</v>
      </c>
      <c r="C47" s="12" t="s">
        <v>12</v>
      </c>
      <c r="D47" s="12" t="s">
        <v>14</v>
      </c>
      <c r="E47" s="12" t="s">
        <v>92</v>
      </c>
      <c r="F47" s="13">
        <f aca="true" t="shared" si="9" ref="F47:M48">F48</f>
        <v>344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13">
        <f t="shared" si="9"/>
        <v>33.7</v>
      </c>
      <c r="K47" s="13">
        <f t="shared" si="9"/>
        <v>377.7</v>
      </c>
      <c r="L47" s="13">
        <f t="shared" si="9"/>
        <v>362</v>
      </c>
      <c r="M47" s="13">
        <f t="shared" si="9"/>
        <v>380</v>
      </c>
    </row>
    <row r="48" spans="1:13" s="7" customFormat="1" ht="54.75" customHeight="1">
      <c r="A48" s="18" t="s">
        <v>91</v>
      </c>
      <c r="B48" s="12" t="s">
        <v>10</v>
      </c>
      <c r="C48" s="12" t="s">
        <v>12</v>
      </c>
      <c r="D48" s="12" t="s">
        <v>14</v>
      </c>
      <c r="E48" s="12" t="s">
        <v>93</v>
      </c>
      <c r="F48" s="13">
        <f t="shared" si="9"/>
        <v>344</v>
      </c>
      <c r="G48" s="13">
        <f t="shared" si="9"/>
        <v>0</v>
      </c>
      <c r="H48" s="13">
        <f t="shared" si="9"/>
        <v>0</v>
      </c>
      <c r="I48" s="13">
        <f t="shared" si="9"/>
        <v>0</v>
      </c>
      <c r="J48" s="13">
        <f t="shared" si="9"/>
        <v>33.7</v>
      </c>
      <c r="K48" s="13">
        <f t="shared" si="9"/>
        <v>377.7</v>
      </c>
      <c r="L48" s="13">
        <f t="shared" si="9"/>
        <v>362</v>
      </c>
      <c r="M48" s="13">
        <f t="shared" si="9"/>
        <v>380</v>
      </c>
    </row>
    <row r="49" spans="1:13" s="7" customFormat="1" ht="46.5">
      <c r="A49" s="17" t="s">
        <v>33</v>
      </c>
      <c r="B49" s="12" t="s">
        <v>10</v>
      </c>
      <c r="C49" s="12" t="s">
        <v>12</v>
      </c>
      <c r="D49" s="12" t="s">
        <v>14</v>
      </c>
      <c r="E49" s="12" t="s">
        <v>34</v>
      </c>
      <c r="F49" s="13">
        <v>344</v>
      </c>
      <c r="G49" s="39"/>
      <c r="H49" s="39"/>
      <c r="I49" s="35"/>
      <c r="J49" s="13">
        <f>33.7</f>
        <v>33.7</v>
      </c>
      <c r="K49" s="13">
        <f>F49+J49</f>
        <v>377.7</v>
      </c>
      <c r="L49" s="15">
        <v>362</v>
      </c>
      <c r="M49" s="15">
        <v>380</v>
      </c>
    </row>
    <row r="50" spans="1:13" s="7" customFormat="1" ht="52.5" customHeight="1">
      <c r="A50" s="17" t="s">
        <v>64</v>
      </c>
      <c r="B50" s="12" t="s">
        <v>10</v>
      </c>
      <c r="C50" s="12" t="s">
        <v>12</v>
      </c>
      <c r="D50" s="12" t="s">
        <v>14</v>
      </c>
      <c r="E50" s="12" t="s">
        <v>18</v>
      </c>
      <c r="F50" s="13">
        <v>261.6</v>
      </c>
      <c r="G50" s="39"/>
      <c r="H50" s="39"/>
      <c r="I50" s="35"/>
      <c r="J50" s="13">
        <f>5.8</f>
        <v>5.8</v>
      </c>
      <c r="K50" s="13">
        <f>F50+J50</f>
        <v>267.40000000000003</v>
      </c>
      <c r="L50" s="15">
        <v>299</v>
      </c>
      <c r="M50" s="15">
        <v>305</v>
      </c>
    </row>
    <row r="51" spans="1:13" s="10" customFormat="1" ht="61.5">
      <c r="A51" s="17" t="s">
        <v>71</v>
      </c>
      <c r="B51" s="12" t="s">
        <v>10</v>
      </c>
      <c r="C51" s="12" t="s">
        <v>35</v>
      </c>
      <c r="D51" s="12"/>
      <c r="E51" s="12"/>
      <c r="F51" s="13">
        <f aca="true" t="shared" si="10" ref="F51:M51">F52</f>
        <v>3042</v>
      </c>
      <c r="G51" s="13">
        <f t="shared" si="10"/>
        <v>2712</v>
      </c>
      <c r="H51" s="13">
        <f t="shared" si="10"/>
        <v>2712</v>
      </c>
      <c r="I51" s="13">
        <f t="shared" si="10"/>
        <v>2712</v>
      </c>
      <c r="J51" s="13">
        <f t="shared" si="10"/>
        <v>222.7</v>
      </c>
      <c r="K51" s="13">
        <f t="shared" si="10"/>
        <v>3738.2</v>
      </c>
      <c r="L51" s="15">
        <f t="shared" si="10"/>
        <v>3187</v>
      </c>
      <c r="M51" s="15">
        <f t="shared" si="10"/>
        <v>3339</v>
      </c>
    </row>
    <row r="52" spans="1:13" s="7" customFormat="1" ht="46.5">
      <c r="A52" s="17" t="s">
        <v>36</v>
      </c>
      <c r="B52" s="12" t="s">
        <v>10</v>
      </c>
      <c r="C52" s="12" t="s">
        <v>35</v>
      </c>
      <c r="D52" s="12" t="s">
        <v>37</v>
      </c>
      <c r="E52" s="12"/>
      <c r="F52" s="13">
        <f aca="true" t="shared" si="11" ref="F52:M52">F55+F56+F60+F63</f>
        <v>3042</v>
      </c>
      <c r="G52" s="13">
        <f t="shared" si="11"/>
        <v>2712</v>
      </c>
      <c r="H52" s="13">
        <f t="shared" si="11"/>
        <v>2712</v>
      </c>
      <c r="I52" s="13">
        <f t="shared" si="11"/>
        <v>2712</v>
      </c>
      <c r="J52" s="13">
        <f>J55+J56+J60+J63+J59</f>
        <v>222.7</v>
      </c>
      <c r="K52" s="13">
        <f>K55+K56+K60+K63+K59</f>
        <v>3738.2</v>
      </c>
      <c r="L52" s="13">
        <f t="shared" si="11"/>
        <v>3187</v>
      </c>
      <c r="M52" s="13">
        <f t="shared" si="11"/>
        <v>3339</v>
      </c>
    </row>
    <row r="53" spans="1:13" s="7" customFormat="1" ht="108">
      <c r="A53" s="18" t="s">
        <v>86</v>
      </c>
      <c r="B53" s="12" t="s">
        <v>10</v>
      </c>
      <c r="C53" s="12" t="s">
        <v>35</v>
      </c>
      <c r="D53" s="12" t="s">
        <v>37</v>
      </c>
      <c r="E53" s="12" t="s">
        <v>88</v>
      </c>
      <c r="F53" s="13">
        <f aca="true" t="shared" si="12" ref="F53:M54">F54</f>
        <v>2635</v>
      </c>
      <c r="G53" s="13">
        <f t="shared" si="12"/>
        <v>2635</v>
      </c>
      <c r="H53" s="13">
        <f t="shared" si="12"/>
        <v>2635</v>
      </c>
      <c r="I53" s="13">
        <f t="shared" si="12"/>
        <v>2635</v>
      </c>
      <c r="J53" s="13">
        <f t="shared" si="12"/>
        <v>0</v>
      </c>
      <c r="K53" s="13">
        <f t="shared" si="12"/>
        <v>3105.9</v>
      </c>
      <c r="L53" s="13">
        <f t="shared" si="12"/>
        <v>2780</v>
      </c>
      <c r="M53" s="13">
        <f t="shared" si="12"/>
        <v>2932</v>
      </c>
    </row>
    <row r="54" spans="1:13" s="7" customFormat="1" ht="30.75">
      <c r="A54" s="18" t="s">
        <v>97</v>
      </c>
      <c r="B54" s="12" t="s">
        <v>10</v>
      </c>
      <c r="C54" s="12" t="s">
        <v>35</v>
      </c>
      <c r="D54" s="12" t="s">
        <v>37</v>
      </c>
      <c r="E54" s="12" t="s">
        <v>98</v>
      </c>
      <c r="F54" s="13">
        <f t="shared" si="12"/>
        <v>2635</v>
      </c>
      <c r="G54" s="13">
        <f t="shared" si="12"/>
        <v>2635</v>
      </c>
      <c r="H54" s="13">
        <f t="shared" si="12"/>
        <v>2635</v>
      </c>
      <c r="I54" s="13">
        <f t="shared" si="12"/>
        <v>2635</v>
      </c>
      <c r="J54" s="13">
        <f t="shared" si="12"/>
        <v>0</v>
      </c>
      <c r="K54" s="13">
        <f t="shared" si="12"/>
        <v>3105.9</v>
      </c>
      <c r="L54" s="13">
        <f t="shared" si="12"/>
        <v>2780</v>
      </c>
      <c r="M54" s="13">
        <f t="shared" si="12"/>
        <v>2932</v>
      </c>
    </row>
    <row r="55" spans="1:13" s="7" customFormat="1" ht="46.5">
      <c r="A55" s="17" t="s">
        <v>38</v>
      </c>
      <c r="B55" s="12" t="s">
        <v>10</v>
      </c>
      <c r="C55" s="12" t="s">
        <v>35</v>
      </c>
      <c r="D55" s="12" t="s">
        <v>37</v>
      </c>
      <c r="E55" s="12" t="s">
        <v>39</v>
      </c>
      <c r="F55" s="13">
        <v>2635</v>
      </c>
      <c r="G55" s="13">
        <v>2635</v>
      </c>
      <c r="H55" s="13">
        <v>2635</v>
      </c>
      <c r="I55" s="13">
        <v>2635</v>
      </c>
      <c r="J55" s="13">
        <v>0</v>
      </c>
      <c r="K55" s="13">
        <f>2635+470.9</f>
        <v>3105.9</v>
      </c>
      <c r="L55" s="15">
        <v>2780</v>
      </c>
      <c r="M55" s="15">
        <v>2932</v>
      </c>
    </row>
    <row r="56" spans="1:13" s="7" customFormat="1" ht="46.5">
      <c r="A56" s="17" t="s">
        <v>40</v>
      </c>
      <c r="B56" s="12" t="s">
        <v>10</v>
      </c>
      <c r="C56" s="12" t="s">
        <v>35</v>
      </c>
      <c r="D56" s="12" t="s">
        <v>37</v>
      </c>
      <c r="E56" s="12" t="s">
        <v>41</v>
      </c>
      <c r="F56" s="13">
        <v>67</v>
      </c>
      <c r="G56" s="13">
        <v>67</v>
      </c>
      <c r="H56" s="13">
        <v>67</v>
      </c>
      <c r="I56" s="13">
        <v>67</v>
      </c>
      <c r="J56" s="13">
        <v>0</v>
      </c>
      <c r="K56" s="13">
        <f>67+2.6</f>
        <v>69.6</v>
      </c>
      <c r="L56" s="15">
        <v>67</v>
      </c>
      <c r="M56" s="15">
        <v>67</v>
      </c>
    </row>
    <row r="57" spans="1:13" s="7" customFormat="1" ht="46.5" customHeight="1">
      <c r="A57" s="18" t="s">
        <v>90</v>
      </c>
      <c r="B57" s="12" t="s">
        <v>10</v>
      </c>
      <c r="C57" s="12" t="s">
        <v>35</v>
      </c>
      <c r="D57" s="12" t="s">
        <v>37</v>
      </c>
      <c r="E57" s="12" t="s">
        <v>92</v>
      </c>
      <c r="F57" s="13">
        <f aca="true" t="shared" si="13" ref="F57:M57">F58</f>
        <v>330</v>
      </c>
      <c r="G57" s="13">
        <f t="shared" si="13"/>
        <v>0</v>
      </c>
      <c r="H57" s="13">
        <f t="shared" si="13"/>
        <v>0</v>
      </c>
      <c r="I57" s="13">
        <f t="shared" si="13"/>
        <v>0</v>
      </c>
      <c r="J57" s="13">
        <f>J58+J59</f>
        <v>222.7</v>
      </c>
      <c r="K57" s="13">
        <f t="shared" si="13"/>
        <v>509.7</v>
      </c>
      <c r="L57" s="13">
        <f t="shared" si="13"/>
        <v>330</v>
      </c>
      <c r="M57" s="13">
        <f t="shared" si="13"/>
        <v>330</v>
      </c>
    </row>
    <row r="58" spans="1:13" s="7" customFormat="1" ht="48" customHeight="1">
      <c r="A58" s="17" t="s">
        <v>91</v>
      </c>
      <c r="B58" s="12" t="s">
        <v>10</v>
      </c>
      <c r="C58" s="12" t="s">
        <v>35</v>
      </c>
      <c r="D58" s="12" t="s">
        <v>37</v>
      </c>
      <c r="E58" s="12" t="s">
        <v>93</v>
      </c>
      <c r="F58" s="13">
        <f aca="true" t="shared" si="14" ref="F58:M58">F60</f>
        <v>330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179.7</v>
      </c>
      <c r="K58" s="13">
        <f t="shared" si="14"/>
        <v>509.7</v>
      </c>
      <c r="L58" s="13">
        <f t="shared" si="14"/>
        <v>330</v>
      </c>
      <c r="M58" s="13">
        <f t="shared" si="14"/>
        <v>330</v>
      </c>
    </row>
    <row r="59" spans="1:13" s="46" customFormat="1" ht="46.5" customHeight="1">
      <c r="A59" s="51" t="s">
        <v>33</v>
      </c>
      <c r="B59" s="52" t="s">
        <v>10</v>
      </c>
      <c r="C59" s="52" t="s">
        <v>35</v>
      </c>
      <c r="D59" s="52" t="s">
        <v>37</v>
      </c>
      <c r="E59" s="52" t="s">
        <v>34</v>
      </c>
      <c r="F59" s="53">
        <v>0</v>
      </c>
      <c r="G59" s="54"/>
      <c r="H59" s="54"/>
      <c r="I59" s="55"/>
      <c r="J59" s="53">
        <f>43</f>
        <v>43</v>
      </c>
      <c r="K59" s="53">
        <f>F59+J59</f>
        <v>43</v>
      </c>
      <c r="L59" s="56">
        <v>330</v>
      </c>
      <c r="M59" s="56">
        <v>330</v>
      </c>
    </row>
    <row r="60" spans="1:13" s="7" customFormat="1" ht="46.5" customHeight="1">
      <c r="A60" s="17" t="s">
        <v>64</v>
      </c>
      <c r="B60" s="12" t="s">
        <v>10</v>
      </c>
      <c r="C60" s="12" t="s">
        <v>35</v>
      </c>
      <c r="D60" s="12" t="s">
        <v>37</v>
      </c>
      <c r="E60" s="12" t="s">
        <v>18</v>
      </c>
      <c r="F60" s="13">
        <v>330</v>
      </c>
      <c r="G60" s="39"/>
      <c r="H60" s="39"/>
      <c r="I60" s="35"/>
      <c r="J60" s="13">
        <f>222.7-43</f>
        <v>179.7</v>
      </c>
      <c r="K60" s="13">
        <f>F60+J60</f>
        <v>509.7</v>
      </c>
      <c r="L60" s="15">
        <v>330</v>
      </c>
      <c r="M60" s="15">
        <v>330</v>
      </c>
    </row>
    <row r="61" spans="1:13" s="7" customFormat="1" ht="21" customHeight="1">
      <c r="A61" s="17" t="s">
        <v>94</v>
      </c>
      <c r="B61" s="12" t="s">
        <v>10</v>
      </c>
      <c r="C61" s="12" t="s">
        <v>35</v>
      </c>
      <c r="D61" s="12" t="s">
        <v>37</v>
      </c>
      <c r="E61" s="12" t="s">
        <v>95</v>
      </c>
      <c r="F61" s="13">
        <f aca="true" t="shared" si="15" ref="F61:M62">F62</f>
        <v>10</v>
      </c>
      <c r="G61" s="13">
        <f t="shared" si="15"/>
        <v>10</v>
      </c>
      <c r="H61" s="13">
        <f t="shared" si="15"/>
        <v>10</v>
      </c>
      <c r="I61" s="13">
        <f t="shared" si="15"/>
        <v>10</v>
      </c>
      <c r="J61" s="13">
        <f t="shared" si="15"/>
        <v>0</v>
      </c>
      <c r="K61" s="13">
        <f t="shared" si="15"/>
        <v>10</v>
      </c>
      <c r="L61" s="13">
        <f t="shared" si="15"/>
        <v>10</v>
      </c>
      <c r="M61" s="13">
        <f t="shared" si="15"/>
        <v>10</v>
      </c>
    </row>
    <row r="62" spans="1:13" s="7" customFormat="1" ht="30.75">
      <c r="A62" s="18" t="s">
        <v>99</v>
      </c>
      <c r="B62" s="12" t="s">
        <v>10</v>
      </c>
      <c r="C62" s="12" t="s">
        <v>35</v>
      </c>
      <c r="D62" s="12" t="s">
        <v>37</v>
      </c>
      <c r="E62" s="12" t="s">
        <v>96</v>
      </c>
      <c r="F62" s="13">
        <f t="shared" si="15"/>
        <v>10</v>
      </c>
      <c r="G62" s="13">
        <f t="shared" si="15"/>
        <v>10</v>
      </c>
      <c r="H62" s="13">
        <f t="shared" si="15"/>
        <v>10</v>
      </c>
      <c r="I62" s="13">
        <f t="shared" si="15"/>
        <v>10</v>
      </c>
      <c r="J62" s="13">
        <f t="shared" si="15"/>
        <v>0</v>
      </c>
      <c r="K62" s="13">
        <f t="shared" si="15"/>
        <v>10</v>
      </c>
      <c r="L62" s="13">
        <f t="shared" si="15"/>
        <v>10</v>
      </c>
      <c r="M62" s="13">
        <f t="shared" si="15"/>
        <v>10</v>
      </c>
    </row>
    <row r="63" spans="1:13" s="7" customFormat="1" ht="30.75">
      <c r="A63" s="17" t="s">
        <v>20</v>
      </c>
      <c r="B63" s="12" t="s">
        <v>10</v>
      </c>
      <c r="C63" s="12" t="s">
        <v>35</v>
      </c>
      <c r="D63" s="12" t="s">
        <v>37</v>
      </c>
      <c r="E63" s="12" t="s">
        <v>21</v>
      </c>
      <c r="F63" s="13">
        <v>10</v>
      </c>
      <c r="G63" s="13">
        <v>10</v>
      </c>
      <c r="H63" s="13">
        <v>10</v>
      </c>
      <c r="I63" s="13">
        <v>10</v>
      </c>
      <c r="J63" s="13">
        <v>0</v>
      </c>
      <c r="K63" s="13">
        <v>10</v>
      </c>
      <c r="L63" s="15">
        <v>10</v>
      </c>
      <c r="M63" s="15">
        <v>10</v>
      </c>
    </row>
    <row r="64" spans="1:13" s="10" customFormat="1" ht="77.25">
      <c r="A64" s="18" t="s">
        <v>72</v>
      </c>
      <c r="B64" s="12" t="s">
        <v>10</v>
      </c>
      <c r="C64" s="12" t="s">
        <v>30</v>
      </c>
      <c r="D64" s="12"/>
      <c r="E64" s="12"/>
      <c r="F64" s="13">
        <f aca="true" t="shared" si="16" ref="F64:M64">F65</f>
        <v>272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18</v>
      </c>
      <c r="K64" s="13">
        <f t="shared" si="16"/>
        <v>290</v>
      </c>
      <c r="L64" s="15">
        <f t="shared" si="16"/>
        <v>272</v>
      </c>
      <c r="M64" s="15">
        <f t="shared" si="16"/>
        <v>272</v>
      </c>
    </row>
    <row r="65" spans="1:13" s="7" customFormat="1" ht="52.5" customHeight="1">
      <c r="A65" s="18" t="s">
        <v>31</v>
      </c>
      <c r="B65" s="12" t="s">
        <v>10</v>
      </c>
      <c r="C65" s="12" t="s">
        <v>30</v>
      </c>
      <c r="D65" s="12" t="s">
        <v>32</v>
      </c>
      <c r="E65" s="12"/>
      <c r="F65" s="13">
        <f aca="true" t="shared" si="17" ref="F65:M65">F68</f>
        <v>272</v>
      </c>
      <c r="G65" s="13">
        <f t="shared" si="17"/>
        <v>0</v>
      </c>
      <c r="H65" s="13">
        <f t="shared" si="17"/>
        <v>0</v>
      </c>
      <c r="I65" s="13">
        <f t="shared" si="17"/>
        <v>0</v>
      </c>
      <c r="J65" s="13">
        <f t="shared" si="17"/>
        <v>18</v>
      </c>
      <c r="K65" s="13">
        <f t="shared" si="17"/>
        <v>290</v>
      </c>
      <c r="L65" s="15">
        <f t="shared" si="17"/>
        <v>272</v>
      </c>
      <c r="M65" s="15">
        <f t="shared" si="17"/>
        <v>272</v>
      </c>
    </row>
    <row r="66" spans="1:13" s="7" customFormat="1" ht="36" customHeight="1">
      <c r="A66" s="18" t="s">
        <v>90</v>
      </c>
      <c r="B66" s="12" t="s">
        <v>10</v>
      </c>
      <c r="C66" s="12" t="s">
        <v>30</v>
      </c>
      <c r="D66" s="12" t="s">
        <v>32</v>
      </c>
      <c r="E66" s="12" t="s">
        <v>92</v>
      </c>
      <c r="F66" s="13">
        <f aca="true" t="shared" si="18" ref="F66:M67">F67</f>
        <v>272</v>
      </c>
      <c r="G66" s="13">
        <f t="shared" si="18"/>
        <v>0</v>
      </c>
      <c r="H66" s="13">
        <f t="shared" si="18"/>
        <v>0</v>
      </c>
      <c r="I66" s="13">
        <f t="shared" si="18"/>
        <v>0</v>
      </c>
      <c r="J66" s="13">
        <f t="shared" si="18"/>
        <v>18</v>
      </c>
      <c r="K66" s="13">
        <f t="shared" si="18"/>
        <v>290</v>
      </c>
      <c r="L66" s="13">
        <f t="shared" si="18"/>
        <v>272</v>
      </c>
      <c r="M66" s="13">
        <f t="shared" si="18"/>
        <v>272</v>
      </c>
    </row>
    <row r="67" spans="1:13" s="7" customFormat="1" ht="46.5">
      <c r="A67" s="17" t="s">
        <v>104</v>
      </c>
      <c r="B67" s="12" t="s">
        <v>10</v>
      </c>
      <c r="C67" s="12" t="s">
        <v>30</v>
      </c>
      <c r="D67" s="12" t="s">
        <v>32</v>
      </c>
      <c r="E67" s="12" t="s">
        <v>93</v>
      </c>
      <c r="F67" s="13">
        <f t="shared" si="18"/>
        <v>272</v>
      </c>
      <c r="G67" s="13">
        <f t="shared" si="18"/>
        <v>0</v>
      </c>
      <c r="H67" s="13">
        <f t="shared" si="18"/>
        <v>0</v>
      </c>
      <c r="I67" s="13">
        <f t="shared" si="18"/>
        <v>0</v>
      </c>
      <c r="J67" s="13">
        <f t="shared" si="18"/>
        <v>18</v>
      </c>
      <c r="K67" s="13">
        <f t="shared" si="18"/>
        <v>290</v>
      </c>
      <c r="L67" s="13">
        <f t="shared" si="18"/>
        <v>272</v>
      </c>
      <c r="M67" s="13">
        <f t="shared" si="18"/>
        <v>272</v>
      </c>
    </row>
    <row r="68" spans="1:13" s="7" customFormat="1" ht="49.5" customHeight="1">
      <c r="A68" s="17" t="s">
        <v>64</v>
      </c>
      <c r="B68" s="12" t="s">
        <v>10</v>
      </c>
      <c r="C68" s="12" t="s">
        <v>30</v>
      </c>
      <c r="D68" s="12" t="s">
        <v>32</v>
      </c>
      <c r="E68" s="12" t="s">
        <v>18</v>
      </c>
      <c r="F68" s="13">
        <v>272</v>
      </c>
      <c r="G68" s="39"/>
      <c r="H68" s="39"/>
      <c r="I68" s="35"/>
      <c r="J68" s="13">
        <f>18</f>
        <v>18</v>
      </c>
      <c r="K68" s="13">
        <f>F68+J68</f>
        <v>290</v>
      </c>
      <c r="L68" s="15">
        <v>272</v>
      </c>
      <c r="M68" s="15">
        <v>272</v>
      </c>
    </row>
    <row r="69" spans="1:13" s="10" customFormat="1" ht="46.5">
      <c r="A69" s="18" t="s">
        <v>73</v>
      </c>
      <c r="B69" s="12" t="s">
        <v>10</v>
      </c>
      <c r="C69" s="12" t="s">
        <v>42</v>
      </c>
      <c r="D69" s="12"/>
      <c r="E69" s="12"/>
      <c r="F69" s="13">
        <f aca="true" t="shared" si="19" ref="F69:M69">F70</f>
        <v>60</v>
      </c>
      <c r="G69" s="13">
        <f t="shared" si="19"/>
        <v>60</v>
      </c>
      <c r="H69" s="13">
        <f t="shared" si="19"/>
        <v>60</v>
      </c>
      <c r="I69" s="13">
        <f t="shared" si="19"/>
        <v>60</v>
      </c>
      <c r="J69" s="13">
        <f t="shared" si="19"/>
        <v>0</v>
      </c>
      <c r="K69" s="13">
        <f t="shared" si="19"/>
        <v>60</v>
      </c>
      <c r="L69" s="15">
        <f t="shared" si="19"/>
        <v>60</v>
      </c>
      <c r="M69" s="15">
        <f t="shared" si="19"/>
        <v>60</v>
      </c>
    </row>
    <row r="70" spans="1:13" s="7" customFormat="1" ht="30.75">
      <c r="A70" s="18" t="s">
        <v>43</v>
      </c>
      <c r="B70" s="12" t="s">
        <v>10</v>
      </c>
      <c r="C70" s="12" t="s">
        <v>42</v>
      </c>
      <c r="D70" s="12" t="s">
        <v>44</v>
      </c>
      <c r="E70" s="12"/>
      <c r="F70" s="13">
        <f aca="true" t="shared" si="20" ref="F70:M70">F73</f>
        <v>60</v>
      </c>
      <c r="G70" s="13">
        <f t="shared" si="20"/>
        <v>60</v>
      </c>
      <c r="H70" s="13">
        <f t="shared" si="20"/>
        <v>60</v>
      </c>
      <c r="I70" s="13">
        <f t="shared" si="20"/>
        <v>60</v>
      </c>
      <c r="J70" s="13">
        <f t="shared" si="20"/>
        <v>0</v>
      </c>
      <c r="K70" s="13">
        <f t="shared" si="20"/>
        <v>60</v>
      </c>
      <c r="L70" s="15">
        <f t="shared" si="20"/>
        <v>60</v>
      </c>
      <c r="M70" s="15">
        <f t="shared" si="20"/>
        <v>60</v>
      </c>
    </row>
    <row r="71" spans="1:13" s="7" customFormat="1" ht="39" customHeight="1">
      <c r="A71" s="18" t="s">
        <v>90</v>
      </c>
      <c r="B71" s="12" t="s">
        <v>10</v>
      </c>
      <c r="C71" s="12" t="s">
        <v>42</v>
      </c>
      <c r="D71" s="12" t="s">
        <v>44</v>
      </c>
      <c r="E71" s="12" t="s">
        <v>92</v>
      </c>
      <c r="F71" s="13">
        <f aca="true" t="shared" si="21" ref="F71:M72">F72</f>
        <v>60</v>
      </c>
      <c r="G71" s="13">
        <f t="shared" si="21"/>
        <v>60</v>
      </c>
      <c r="H71" s="13">
        <f t="shared" si="21"/>
        <v>60</v>
      </c>
      <c r="I71" s="13">
        <f t="shared" si="21"/>
        <v>60</v>
      </c>
      <c r="J71" s="13">
        <f t="shared" si="21"/>
        <v>0</v>
      </c>
      <c r="K71" s="13">
        <f t="shared" si="21"/>
        <v>60</v>
      </c>
      <c r="L71" s="13">
        <f t="shared" si="21"/>
        <v>60</v>
      </c>
      <c r="M71" s="13">
        <f t="shared" si="21"/>
        <v>60</v>
      </c>
    </row>
    <row r="72" spans="1:13" s="7" customFormat="1" ht="46.5">
      <c r="A72" s="17" t="s">
        <v>104</v>
      </c>
      <c r="B72" s="12" t="s">
        <v>10</v>
      </c>
      <c r="C72" s="12" t="s">
        <v>42</v>
      </c>
      <c r="D72" s="12" t="s">
        <v>44</v>
      </c>
      <c r="E72" s="12" t="s">
        <v>93</v>
      </c>
      <c r="F72" s="13">
        <f t="shared" si="21"/>
        <v>60</v>
      </c>
      <c r="G72" s="13">
        <f t="shared" si="21"/>
        <v>60</v>
      </c>
      <c r="H72" s="13">
        <f t="shared" si="21"/>
        <v>60</v>
      </c>
      <c r="I72" s="13">
        <f t="shared" si="21"/>
        <v>60</v>
      </c>
      <c r="J72" s="13">
        <f t="shared" si="21"/>
        <v>0</v>
      </c>
      <c r="K72" s="13">
        <f t="shared" si="21"/>
        <v>60</v>
      </c>
      <c r="L72" s="13">
        <f t="shared" si="21"/>
        <v>60</v>
      </c>
      <c r="M72" s="13">
        <f t="shared" si="21"/>
        <v>60</v>
      </c>
    </row>
    <row r="73" spans="1:13" s="7" customFormat="1" ht="49.5" customHeight="1">
      <c r="A73" s="17" t="s">
        <v>64</v>
      </c>
      <c r="B73" s="12" t="s">
        <v>10</v>
      </c>
      <c r="C73" s="12" t="s">
        <v>42</v>
      </c>
      <c r="D73" s="12" t="s">
        <v>44</v>
      </c>
      <c r="E73" s="12" t="s">
        <v>18</v>
      </c>
      <c r="F73" s="13">
        <v>60</v>
      </c>
      <c r="G73" s="13">
        <v>60</v>
      </c>
      <c r="H73" s="13">
        <v>60</v>
      </c>
      <c r="I73" s="13">
        <v>60</v>
      </c>
      <c r="J73" s="13">
        <v>0</v>
      </c>
      <c r="K73" s="13">
        <v>60</v>
      </c>
      <c r="L73" s="15">
        <v>60</v>
      </c>
      <c r="M73" s="15">
        <v>60</v>
      </c>
    </row>
    <row r="74" spans="1:13" s="10" customFormat="1" ht="46.5">
      <c r="A74" s="18" t="s">
        <v>45</v>
      </c>
      <c r="B74" s="12" t="s">
        <v>10</v>
      </c>
      <c r="C74" s="12" t="s">
        <v>46</v>
      </c>
      <c r="D74" s="12"/>
      <c r="E74" s="12"/>
      <c r="F74" s="13">
        <f aca="true" t="shared" si="22" ref="F74:M74">F75</f>
        <v>200</v>
      </c>
      <c r="G74" s="13">
        <f t="shared" si="22"/>
        <v>201</v>
      </c>
      <c r="H74" s="13">
        <f t="shared" si="22"/>
        <v>202</v>
      </c>
      <c r="I74" s="13">
        <f t="shared" si="22"/>
        <v>203</v>
      </c>
      <c r="J74" s="13">
        <f t="shared" si="22"/>
        <v>0</v>
      </c>
      <c r="K74" s="13">
        <f t="shared" si="22"/>
        <v>200</v>
      </c>
      <c r="L74" s="15">
        <f t="shared" si="22"/>
        <v>200</v>
      </c>
      <c r="M74" s="15">
        <f t="shared" si="22"/>
        <v>200</v>
      </c>
    </row>
    <row r="75" spans="1:13" s="7" customFormat="1" ht="49.5" customHeight="1">
      <c r="A75" s="18" t="s">
        <v>74</v>
      </c>
      <c r="B75" s="12" t="s">
        <v>10</v>
      </c>
      <c r="C75" s="12" t="s">
        <v>46</v>
      </c>
      <c r="D75" s="12" t="s">
        <v>47</v>
      </c>
      <c r="E75" s="12"/>
      <c r="F75" s="13">
        <f aca="true" t="shared" si="23" ref="F75:M75">F77</f>
        <v>200</v>
      </c>
      <c r="G75" s="13">
        <f t="shared" si="23"/>
        <v>201</v>
      </c>
      <c r="H75" s="13">
        <f t="shared" si="23"/>
        <v>202</v>
      </c>
      <c r="I75" s="13">
        <f t="shared" si="23"/>
        <v>203</v>
      </c>
      <c r="J75" s="13">
        <f t="shared" si="23"/>
        <v>0</v>
      </c>
      <c r="K75" s="13">
        <f t="shared" si="23"/>
        <v>200</v>
      </c>
      <c r="L75" s="15">
        <f t="shared" si="23"/>
        <v>200</v>
      </c>
      <c r="M75" s="15">
        <f t="shared" si="23"/>
        <v>200</v>
      </c>
    </row>
    <row r="76" spans="1:13" s="7" customFormat="1" ht="15">
      <c r="A76" s="18" t="s">
        <v>100</v>
      </c>
      <c r="B76" s="12" t="s">
        <v>10</v>
      </c>
      <c r="C76" s="12" t="s">
        <v>46</v>
      </c>
      <c r="D76" s="12" t="s">
        <v>47</v>
      </c>
      <c r="E76" s="12" t="s">
        <v>101</v>
      </c>
      <c r="F76" s="13">
        <f aca="true" t="shared" si="24" ref="F76:M76">F77</f>
        <v>200</v>
      </c>
      <c r="G76" s="13">
        <f t="shared" si="24"/>
        <v>201</v>
      </c>
      <c r="H76" s="13">
        <f t="shared" si="24"/>
        <v>202</v>
      </c>
      <c r="I76" s="13">
        <f t="shared" si="24"/>
        <v>203</v>
      </c>
      <c r="J76" s="13">
        <f t="shared" si="24"/>
        <v>0</v>
      </c>
      <c r="K76" s="13">
        <f t="shared" si="24"/>
        <v>200</v>
      </c>
      <c r="L76" s="13">
        <f t="shared" si="24"/>
        <v>200</v>
      </c>
      <c r="M76" s="13">
        <f t="shared" si="24"/>
        <v>200</v>
      </c>
    </row>
    <row r="77" spans="1:13" s="7" customFormat="1" ht="15">
      <c r="A77" s="18" t="s">
        <v>48</v>
      </c>
      <c r="B77" s="12" t="s">
        <v>10</v>
      </c>
      <c r="C77" s="12" t="s">
        <v>46</v>
      </c>
      <c r="D77" s="12" t="s">
        <v>47</v>
      </c>
      <c r="E77" s="12" t="s">
        <v>49</v>
      </c>
      <c r="F77" s="13">
        <v>200</v>
      </c>
      <c r="G77" s="13">
        <v>201</v>
      </c>
      <c r="H77" s="13">
        <v>202</v>
      </c>
      <c r="I77" s="13">
        <v>203</v>
      </c>
      <c r="J77" s="13">
        <v>0</v>
      </c>
      <c r="K77" s="13">
        <v>200</v>
      </c>
      <c r="L77" s="15">
        <v>200</v>
      </c>
      <c r="M77" s="15">
        <v>200</v>
      </c>
    </row>
    <row r="78" spans="1:13" s="10" customFormat="1" ht="15">
      <c r="A78" s="18" t="s">
        <v>22</v>
      </c>
      <c r="B78" s="12" t="s">
        <v>10</v>
      </c>
      <c r="C78" s="12" t="s">
        <v>23</v>
      </c>
      <c r="D78" s="12"/>
      <c r="E78" s="12"/>
      <c r="F78" s="13">
        <f aca="true" t="shared" si="25" ref="F78:M78">F79</f>
        <v>100</v>
      </c>
      <c r="G78" s="13">
        <f t="shared" si="25"/>
        <v>100</v>
      </c>
      <c r="H78" s="13">
        <f t="shared" si="25"/>
        <v>100</v>
      </c>
      <c r="I78" s="13">
        <f t="shared" si="25"/>
        <v>100</v>
      </c>
      <c r="J78" s="13">
        <f t="shared" si="25"/>
        <v>0</v>
      </c>
      <c r="K78" s="13">
        <f t="shared" si="25"/>
        <v>100</v>
      </c>
      <c r="L78" s="15">
        <f t="shared" si="25"/>
        <v>100</v>
      </c>
      <c r="M78" s="15">
        <f t="shared" si="25"/>
        <v>100</v>
      </c>
    </row>
    <row r="79" spans="1:13" s="7" customFormat="1" ht="15">
      <c r="A79" s="18" t="s">
        <v>22</v>
      </c>
      <c r="B79" s="12" t="s">
        <v>10</v>
      </c>
      <c r="C79" s="12" t="s">
        <v>23</v>
      </c>
      <c r="D79" s="12" t="s">
        <v>24</v>
      </c>
      <c r="E79" s="12"/>
      <c r="F79" s="13">
        <f aca="true" t="shared" si="26" ref="F79:M79">F81</f>
        <v>100</v>
      </c>
      <c r="G79" s="13">
        <f t="shared" si="26"/>
        <v>100</v>
      </c>
      <c r="H79" s="13">
        <f t="shared" si="26"/>
        <v>100</v>
      </c>
      <c r="I79" s="13">
        <f t="shared" si="26"/>
        <v>100</v>
      </c>
      <c r="J79" s="13">
        <f t="shared" si="26"/>
        <v>0</v>
      </c>
      <c r="K79" s="13">
        <f t="shared" si="26"/>
        <v>100</v>
      </c>
      <c r="L79" s="15">
        <f t="shared" si="26"/>
        <v>100</v>
      </c>
      <c r="M79" s="15">
        <f t="shared" si="26"/>
        <v>100</v>
      </c>
    </row>
    <row r="80" spans="1:13" s="7" customFormat="1" ht="15">
      <c r="A80" s="17" t="s">
        <v>63</v>
      </c>
      <c r="B80" s="12" t="s">
        <v>10</v>
      </c>
      <c r="C80" s="12" t="s">
        <v>23</v>
      </c>
      <c r="D80" s="12" t="s">
        <v>24</v>
      </c>
      <c r="E80" s="12" t="s">
        <v>95</v>
      </c>
      <c r="F80" s="13">
        <f aca="true" t="shared" si="27" ref="F80:M80">F81</f>
        <v>100</v>
      </c>
      <c r="G80" s="13">
        <f t="shared" si="27"/>
        <v>100</v>
      </c>
      <c r="H80" s="13">
        <f t="shared" si="27"/>
        <v>100</v>
      </c>
      <c r="I80" s="13">
        <f t="shared" si="27"/>
        <v>100</v>
      </c>
      <c r="J80" s="13">
        <f t="shared" si="27"/>
        <v>0</v>
      </c>
      <c r="K80" s="13">
        <f t="shared" si="27"/>
        <v>100</v>
      </c>
      <c r="L80" s="13">
        <f t="shared" si="27"/>
        <v>100</v>
      </c>
      <c r="M80" s="13">
        <f t="shared" si="27"/>
        <v>100</v>
      </c>
    </row>
    <row r="81" spans="1:13" s="7" customFormat="1" ht="15">
      <c r="A81" s="18" t="s">
        <v>25</v>
      </c>
      <c r="B81" s="12" t="s">
        <v>10</v>
      </c>
      <c r="C81" s="12" t="s">
        <v>23</v>
      </c>
      <c r="D81" s="12" t="s">
        <v>24</v>
      </c>
      <c r="E81" s="12" t="s">
        <v>26</v>
      </c>
      <c r="F81" s="13">
        <v>100</v>
      </c>
      <c r="G81" s="13">
        <v>100</v>
      </c>
      <c r="H81" s="13">
        <v>100</v>
      </c>
      <c r="I81" s="13">
        <v>100</v>
      </c>
      <c r="J81" s="13">
        <v>0</v>
      </c>
      <c r="K81" s="13">
        <v>100</v>
      </c>
      <c r="L81" s="15">
        <v>100</v>
      </c>
      <c r="M81" s="15">
        <v>100</v>
      </c>
    </row>
    <row r="82" spans="1:13" s="10" customFormat="1" ht="15">
      <c r="A82" s="18" t="s">
        <v>62</v>
      </c>
      <c r="B82" s="12" t="s">
        <v>10</v>
      </c>
      <c r="C82" s="12" t="s">
        <v>60</v>
      </c>
      <c r="D82" s="12"/>
      <c r="E82" s="12"/>
      <c r="F82" s="15">
        <f aca="true" t="shared" si="28" ref="F82:M82">F83</f>
        <v>0</v>
      </c>
      <c r="G82" s="15">
        <f t="shared" si="28"/>
        <v>0</v>
      </c>
      <c r="H82" s="15">
        <f t="shared" si="28"/>
        <v>0</v>
      </c>
      <c r="I82" s="15">
        <f t="shared" si="28"/>
        <v>0</v>
      </c>
      <c r="J82" s="15">
        <f t="shared" si="28"/>
        <v>0</v>
      </c>
      <c r="K82" s="15">
        <f t="shared" si="28"/>
        <v>0</v>
      </c>
      <c r="L82" s="15">
        <f t="shared" si="28"/>
        <v>485.8</v>
      </c>
      <c r="M82" s="15">
        <f t="shared" si="28"/>
        <v>1013.8</v>
      </c>
    </row>
    <row r="83" spans="1:13" s="14" customFormat="1" ht="15">
      <c r="A83" s="18" t="s">
        <v>63</v>
      </c>
      <c r="B83" s="12" t="s">
        <v>10</v>
      </c>
      <c r="C83" s="12" t="s">
        <v>60</v>
      </c>
      <c r="D83" s="12" t="s">
        <v>61</v>
      </c>
      <c r="E83" s="12"/>
      <c r="F83" s="15">
        <f aca="true" t="shared" si="29" ref="F83:M83">F85</f>
        <v>0</v>
      </c>
      <c r="G83" s="15">
        <f t="shared" si="29"/>
        <v>0</v>
      </c>
      <c r="H83" s="15">
        <f t="shared" si="29"/>
        <v>0</v>
      </c>
      <c r="I83" s="15">
        <f t="shared" si="29"/>
        <v>0</v>
      </c>
      <c r="J83" s="15">
        <f t="shared" si="29"/>
        <v>0</v>
      </c>
      <c r="K83" s="15">
        <f t="shared" si="29"/>
        <v>0</v>
      </c>
      <c r="L83" s="15">
        <f t="shared" si="29"/>
        <v>485.8</v>
      </c>
      <c r="M83" s="15">
        <f t="shared" si="29"/>
        <v>1013.8</v>
      </c>
    </row>
    <row r="84" spans="1:13" s="14" customFormat="1" ht="15">
      <c r="A84" s="17" t="s">
        <v>63</v>
      </c>
      <c r="B84" s="12" t="s">
        <v>10</v>
      </c>
      <c r="C84" s="12" t="s">
        <v>60</v>
      </c>
      <c r="D84" s="12" t="s">
        <v>61</v>
      </c>
      <c r="E84" s="12" t="s">
        <v>95</v>
      </c>
      <c r="F84" s="15">
        <f aca="true" t="shared" si="30" ref="F84:M84">F85</f>
        <v>0</v>
      </c>
      <c r="G84" s="15">
        <f t="shared" si="30"/>
        <v>0</v>
      </c>
      <c r="H84" s="15">
        <f t="shared" si="30"/>
        <v>0</v>
      </c>
      <c r="I84" s="15">
        <f t="shared" si="30"/>
        <v>0</v>
      </c>
      <c r="J84" s="15">
        <f t="shared" si="30"/>
        <v>0</v>
      </c>
      <c r="K84" s="15">
        <f t="shared" si="30"/>
        <v>0</v>
      </c>
      <c r="L84" s="15">
        <f t="shared" si="30"/>
        <v>485.8</v>
      </c>
      <c r="M84" s="15">
        <f t="shared" si="30"/>
        <v>1013.8</v>
      </c>
    </row>
    <row r="85" spans="1:13" s="7" customFormat="1" ht="15">
      <c r="A85" s="18" t="s">
        <v>25</v>
      </c>
      <c r="B85" s="12" t="s">
        <v>10</v>
      </c>
      <c r="C85" s="12" t="s">
        <v>60</v>
      </c>
      <c r="D85" s="12" t="s">
        <v>61</v>
      </c>
      <c r="E85" s="12" t="s">
        <v>26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485.8</v>
      </c>
      <c r="M85" s="15">
        <v>1013.8</v>
      </c>
    </row>
    <row r="86" spans="1:13" s="7" customFormat="1" ht="15">
      <c r="A86" s="57" t="s">
        <v>110</v>
      </c>
      <c r="B86" s="58" t="s">
        <v>111</v>
      </c>
      <c r="C86" s="58"/>
      <c r="D86" s="58"/>
      <c r="E86" s="58"/>
      <c r="F86" s="59">
        <f aca="true" t="shared" si="31" ref="F86:K90">F87</f>
        <v>0</v>
      </c>
      <c r="G86" s="59">
        <f t="shared" si="31"/>
        <v>15.2</v>
      </c>
      <c r="H86" s="59">
        <f t="shared" si="31"/>
        <v>16.2</v>
      </c>
      <c r="I86" s="59">
        <f t="shared" si="31"/>
        <v>17.2</v>
      </c>
      <c r="J86" s="59">
        <f t="shared" si="31"/>
        <v>14.2</v>
      </c>
      <c r="K86" s="59">
        <f t="shared" si="31"/>
        <v>14.2</v>
      </c>
      <c r="L86" s="56"/>
      <c r="M86" s="56"/>
    </row>
    <row r="87" spans="1:13" s="7" customFormat="1" ht="30.75">
      <c r="A87" s="51" t="s">
        <v>112</v>
      </c>
      <c r="B87" s="60" t="s">
        <v>111</v>
      </c>
      <c r="C87" s="60" t="s">
        <v>113</v>
      </c>
      <c r="D87" s="60"/>
      <c r="E87" s="60"/>
      <c r="F87" s="53">
        <f>F88</f>
        <v>0</v>
      </c>
      <c r="G87" s="53">
        <f t="shared" si="31"/>
        <v>15.2</v>
      </c>
      <c r="H87" s="53">
        <f t="shared" si="31"/>
        <v>16.2</v>
      </c>
      <c r="I87" s="53">
        <f t="shared" si="31"/>
        <v>17.2</v>
      </c>
      <c r="J87" s="53">
        <f t="shared" si="31"/>
        <v>14.2</v>
      </c>
      <c r="K87" s="53">
        <f t="shared" si="31"/>
        <v>14.2</v>
      </c>
      <c r="L87" s="56"/>
      <c r="M87" s="56"/>
    </row>
    <row r="88" spans="1:13" s="7" customFormat="1" ht="46.5">
      <c r="A88" s="51" t="s">
        <v>114</v>
      </c>
      <c r="B88" s="60" t="s">
        <v>111</v>
      </c>
      <c r="C88" s="60" t="s">
        <v>113</v>
      </c>
      <c r="D88" s="60" t="s">
        <v>115</v>
      </c>
      <c r="E88" s="60"/>
      <c r="F88" s="53">
        <f>F89</f>
        <v>0</v>
      </c>
      <c r="G88" s="53">
        <f t="shared" si="31"/>
        <v>15.2</v>
      </c>
      <c r="H88" s="53">
        <f t="shared" si="31"/>
        <v>16.2</v>
      </c>
      <c r="I88" s="53">
        <f t="shared" si="31"/>
        <v>17.2</v>
      </c>
      <c r="J88" s="53">
        <f t="shared" si="31"/>
        <v>14.2</v>
      </c>
      <c r="K88" s="53">
        <f t="shared" si="31"/>
        <v>14.2</v>
      </c>
      <c r="L88" s="56"/>
      <c r="M88" s="56"/>
    </row>
    <row r="89" spans="1:13" s="7" customFormat="1" ht="30.75">
      <c r="A89" s="51" t="s">
        <v>116</v>
      </c>
      <c r="B89" s="60" t="s">
        <v>111</v>
      </c>
      <c r="C89" s="60" t="s">
        <v>113</v>
      </c>
      <c r="D89" s="60" t="s">
        <v>115</v>
      </c>
      <c r="E89" s="60" t="s">
        <v>117</v>
      </c>
      <c r="F89" s="53">
        <f>F90</f>
        <v>0</v>
      </c>
      <c r="G89" s="53">
        <f t="shared" si="31"/>
        <v>15.2</v>
      </c>
      <c r="H89" s="53">
        <f t="shared" si="31"/>
        <v>16.2</v>
      </c>
      <c r="I89" s="53">
        <f t="shared" si="31"/>
        <v>17.2</v>
      </c>
      <c r="J89" s="53">
        <f t="shared" si="31"/>
        <v>14.2</v>
      </c>
      <c r="K89" s="53">
        <f t="shared" si="31"/>
        <v>14.2</v>
      </c>
      <c r="L89" s="56"/>
      <c r="M89" s="56"/>
    </row>
    <row r="90" spans="1:13" s="7" customFormat="1" ht="30.75">
      <c r="A90" s="51" t="s">
        <v>131</v>
      </c>
      <c r="B90" s="60" t="s">
        <v>111</v>
      </c>
      <c r="C90" s="60" t="s">
        <v>113</v>
      </c>
      <c r="D90" s="60" t="s">
        <v>115</v>
      </c>
      <c r="E90" s="60" t="s">
        <v>118</v>
      </c>
      <c r="F90" s="53">
        <f>F91</f>
        <v>0</v>
      </c>
      <c r="G90" s="53">
        <f t="shared" si="31"/>
        <v>15.2</v>
      </c>
      <c r="H90" s="53">
        <f t="shared" si="31"/>
        <v>16.2</v>
      </c>
      <c r="I90" s="53">
        <f t="shared" si="31"/>
        <v>17.2</v>
      </c>
      <c r="J90" s="53">
        <f t="shared" si="31"/>
        <v>14.2</v>
      </c>
      <c r="K90" s="53">
        <f t="shared" si="31"/>
        <v>14.2</v>
      </c>
      <c r="L90" s="56"/>
      <c r="M90" s="56"/>
    </row>
    <row r="91" spans="1:13" s="7" customFormat="1" ht="46.5">
      <c r="A91" s="51" t="s">
        <v>119</v>
      </c>
      <c r="B91" s="60" t="s">
        <v>111</v>
      </c>
      <c r="C91" s="60" t="s">
        <v>113</v>
      </c>
      <c r="D91" s="60" t="s">
        <v>115</v>
      </c>
      <c r="E91" s="60" t="s">
        <v>120</v>
      </c>
      <c r="F91" s="53">
        <v>0</v>
      </c>
      <c r="G91" s="53">
        <v>15.2</v>
      </c>
      <c r="H91" s="53">
        <v>16.2</v>
      </c>
      <c r="I91" s="53">
        <v>17.2</v>
      </c>
      <c r="J91" s="53">
        <v>14.2</v>
      </c>
      <c r="K91" s="53">
        <f>F91+J91</f>
        <v>14.2</v>
      </c>
      <c r="L91" s="56"/>
      <c r="M91" s="56"/>
    </row>
    <row r="92" spans="1:13" s="10" customFormat="1" ht="61.5" customHeight="1">
      <c r="A92" s="17" t="s">
        <v>106</v>
      </c>
      <c r="B92" s="12" t="s">
        <v>83</v>
      </c>
      <c r="C92" s="12"/>
      <c r="D92" s="12"/>
      <c r="E92" s="12"/>
      <c r="F92" s="15" t="e">
        <f>F93+#REF!+F97</f>
        <v>#REF!</v>
      </c>
      <c r="G92" s="15" t="e">
        <f>G93+#REF!+G97</f>
        <v>#REF!</v>
      </c>
      <c r="H92" s="15" t="e">
        <f>H93+#REF!+H97</f>
        <v>#REF!</v>
      </c>
      <c r="I92" s="15" t="e">
        <f>I93+#REF!+I97</f>
        <v>#REF!</v>
      </c>
      <c r="J92" s="15" t="e">
        <f>J93+#REF!+J97</f>
        <v>#REF!</v>
      </c>
      <c r="K92" s="15">
        <f>K93+K97</f>
        <v>479.9</v>
      </c>
      <c r="L92" s="15">
        <f>L93+L97</f>
        <v>485.9</v>
      </c>
      <c r="M92" s="15">
        <f>M93+M97</f>
        <v>485.9</v>
      </c>
    </row>
    <row r="93" spans="1:13" s="14" customFormat="1" ht="61.5">
      <c r="A93" s="17" t="s">
        <v>84</v>
      </c>
      <c r="B93" s="12" t="s">
        <v>83</v>
      </c>
      <c r="C93" s="12" t="s">
        <v>50</v>
      </c>
      <c r="D93" s="12" t="s">
        <v>85</v>
      </c>
      <c r="E93" s="12"/>
      <c r="F93" s="15">
        <f aca="true" t="shared" si="32" ref="F93:M93">F96</f>
        <v>390</v>
      </c>
      <c r="G93" s="15">
        <f t="shared" si="32"/>
        <v>390</v>
      </c>
      <c r="H93" s="15">
        <f t="shared" si="32"/>
        <v>390</v>
      </c>
      <c r="I93" s="15">
        <f t="shared" si="32"/>
        <v>390</v>
      </c>
      <c r="J93" s="15">
        <f t="shared" si="32"/>
        <v>0</v>
      </c>
      <c r="K93" s="15">
        <f t="shared" si="32"/>
        <v>390</v>
      </c>
      <c r="L93" s="15">
        <f t="shared" si="32"/>
        <v>396</v>
      </c>
      <c r="M93" s="15">
        <f t="shared" si="32"/>
        <v>396</v>
      </c>
    </row>
    <row r="94" spans="1:13" s="14" customFormat="1" ht="108">
      <c r="A94" s="17" t="s">
        <v>86</v>
      </c>
      <c r="B94" s="12" t="s">
        <v>83</v>
      </c>
      <c r="C94" s="12" t="s">
        <v>50</v>
      </c>
      <c r="D94" s="12" t="s">
        <v>85</v>
      </c>
      <c r="E94" s="12" t="s">
        <v>88</v>
      </c>
      <c r="F94" s="15">
        <f aca="true" t="shared" si="33" ref="F94:M95">F95</f>
        <v>390</v>
      </c>
      <c r="G94" s="15">
        <f t="shared" si="33"/>
        <v>390</v>
      </c>
      <c r="H94" s="15">
        <f t="shared" si="33"/>
        <v>390</v>
      </c>
      <c r="I94" s="15">
        <f t="shared" si="33"/>
        <v>390</v>
      </c>
      <c r="J94" s="15">
        <f t="shared" si="33"/>
        <v>0</v>
      </c>
      <c r="K94" s="15">
        <f t="shared" si="33"/>
        <v>390</v>
      </c>
      <c r="L94" s="15">
        <f t="shared" si="33"/>
        <v>396</v>
      </c>
      <c r="M94" s="15">
        <f t="shared" si="33"/>
        <v>396</v>
      </c>
    </row>
    <row r="95" spans="1:13" s="14" customFormat="1" ht="46.5">
      <c r="A95" s="18" t="s">
        <v>102</v>
      </c>
      <c r="B95" s="12" t="s">
        <v>83</v>
      </c>
      <c r="C95" s="12" t="s">
        <v>50</v>
      </c>
      <c r="D95" s="12" t="s">
        <v>85</v>
      </c>
      <c r="E95" s="12" t="s">
        <v>89</v>
      </c>
      <c r="F95" s="15">
        <f t="shared" si="33"/>
        <v>390</v>
      </c>
      <c r="G95" s="15">
        <f t="shared" si="33"/>
        <v>390</v>
      </c>
      <c r="H95" s="15">
        <f t="shared" si="33"/>
        <v>390</v>
      </c>
      <c r="I95" s="15">
        <f t="shared" si="33"/>
        <v>390</v>
      </c>
      <c r="J95" s="15">
        <f t="shared" si="33"/>
        <v>0</v>
      </c>
      <c r="K95" s="15">
        <f t="shared" si="33"/>
        <v>390</v>
      </c>
      <c r="L95" s="15">
        <f t="shared" si="33"/>
        <v>396</v>
      </c>
      <c r="M95" s="15">
        <f t="shared" si="33"/>
        <v>396</v>
      </c>
    </row>
    <row r="96" spans="1:13" s="7" customFormat="1" ht="66" customHeight="1">
      <c r="A96" s="17" t="s">
        <v>19</v>
      </c>
      <c r="B96" s="12" t="s">
        <v>83</v>
      </c>
      <c r="C96" s="12" t="s">
        <v>50</v>
      </c>
      <c r="D96" s="12" t="s">
        <v>85</v>
      </c>
      <c r="E96" s="12" t="s">
        <v>15</v>
      </c>
      <c r="F96" s="15">
        <v>390</v>
      </c>
      <c r="G96" s="15">
        <v>390</v>
      </c>
      <c r="H96" s="15">
        <v>390</v>
      </c>
      <c r="I96" s="15">
        <v>390</v>
      </c>
      <c r="J96" s="15">
        <v>0</v>
      </c>
      <c r="K96" s="15">
        <v>390</v>
      </c>
      <c r="L96" s="15">
        <v>396</v>
      </c>
      <c r="M96" s="15">
        <v>396</v>
      </c>
    </row>
    <row r="97" spans="1:13" s="14" customFormat="1" ht="252.75" customHeight="1">
      <c r="A97" s="51" t="s">
        <v>122</v>
      </c>
      <c r="B97" s="52" t="s">
        <v>83</v>
      </c>
      <c r="C97" s="52" t="s">
        <v>50</v>
      </c>
      <c r="D97" s="52" t="s">
        <v>121</v>
      </c>
      <c r="E97" s="52"/>
      <c r="F97" s="56">
        <f aca="true" t="shared" si="34" ref="F97:M99">F98</f>
        <v>0</v>
      </c>
      <c r="G97" s="56">
        <f t="shared" si="34"/>
        <v>0</v>
      </c>
      <c r="H97" s="56">
        <f t="shared" si="34"/>
        <v>0</v>
      </c>
      <c r="I97" s="56">
        <f t="shared" si="34"/>
        <v>0</v>
      </c>
      <c r="J97" s="56">
        <f t="shared" si="34"/>
        <v>89.9</v>
      </c>
      <c r="K97" s="56">
        <f t="shared" si="34"/>
        <v>89.9</v>
      </c>
      <c r="L97" s="56">
        <f t="shared" si="34"/>
        <v>89.9</v>
      </c>
      <c r="M97" s="56">
        <f t="shared" si="34"/>
        <v>89.9</v>
      </c>
    </row>
    <row r="98" spans="1:13" s="14" customFormat="1" ht="96" customHeight="1">
      <c r="A98" s="17" t="s">
        <v>86</v>
      </c>
      <c r="B98" s="12" t="s">
        <v>83</v>
      </c>
      <c r="C98" s="12" t="s">
        <v>50</v>
      </c>
      <c r="D98" s="12" t="s">
        <v>121</v>
      </c>
      <c r="E98" s="12" t="s">
        <v>88</v>
      </c>
      <c r="F98" s="15">
        <f t="shared" si="34"/>
        <v>0</v>
      </c>
      <c r="G98" s="15">
        <f t="shared" si="34"/>
        <v>0</v>
      </c>
      <c r="H98" s="15">
        <f t="shared" si="34"/>
        <v>0</v>
      </c>
      <c r="I98" s="15">
        <f t="shared" si="34"/>
        <v>0</v>
      </c>
      <c r="J98" s="15">
        <f t="shared" si="34"/>
        <v>89.9</v>
      </c>
      <c r="K98" s="15">
        <f t="shared" si="34"/>
        <v>89.9</v>
      </c>
      <c r="L98" s="15">
        <f>L99</f>
        <v>89.9</v>
      </c>
      <c r="M98" s="15">
        <f>M99</f>
        <v>89.9</v>
      </c>
    </row>
    <row r="99" spans="1:13" s="14" customFormat="1" ht="46.5">
      <c r="A99" s="18" t="s">
        <v>102</v>
      </c>
      <c r="B99" s="12" t="s">
        <v>83</v>
      </c>
      <c r="C99" s="12" t="s">
        <v>50</v>
      </c>
      <c r="D99" s="12" t="s">
        <v>121</v>
      </c>
      <c r="E99" s="12" t="s">
        <v>89</v>
      </c>
      <c r="F99" s="15">
        <f t="shared" si="34"/>
        <v>0</v>
      </c>
      <c r="G99" s="15">
        <f t="shared" si="34"/>
        <v>0</v>
      </c>
      <c r="H99" s="15">
        <f t="shared" si="34"/>
        <v>0</v>
      </c>
      <c r="I99" s="15">
        <f t="shared" si="34"/>
        <v>0</v>
      </c>
      <c r="J99" s="15">
        <f t="shared" si="34"/>
        <v>89.9</v>
      </c>
      <c r="K99" s="15">
        <f t="shared" si="34"/>
        <v>89.9</v>
      </c>
      <c r="L99" s="15">
        <f>L100</f>
        <v>89.9</v>
      </c>
      <c r="M99" s="15">
        <f>M100</f>
        <v>89.9</v>
      </c>
    </row>
    <row r="100" spans="1:13" s="7" customFormat="1" ht="61.5">
      <c r="A100" s="18" t="s">
        <v>19</v>
      </c>
      <c r="B100" s="12" t="s">
        <v>83</v>
      </c>
      <c r="C100" s="12" t="s">
        <v>50</v>
      </c>
      <c r="D100" s="12" t="s">
        <v>121</v>
      </c>
      <c r="E100" s="12" t="s">
        <v>15</v>
      </c>
      <c r="F100" s="15">
        <v>0</v>
      </c>
      <c r="G100" s="15"/>
      <c r="H100" s="15"/>
      <c r="I100" s="15"/>
      <c r="J100" s="13">
        <f>89.9</f>
        <v>89.9</v>
      </c>
      <c r="K100" s="13">
        <f>F100+J100</f>
        <v>89.9</v>
      </c>
      <c r="L100" s="15">
        <v>89.9</v>
      </c>
      <c r="M100" s="15">
        <v>89.9</v>
      </c>
    </row>
    <row r="101" spans="1:13" s="7" customFormat="1" ht="77.25">
      <c r="A101" s="17" t="s">
        <v>129</v>
      </c>
      <c r="B101" s="12" t="s">
        <v>127</v>
      </c>
      <c r="C101" s="12"/>
      <c r="D101" s="12"/>
      <c r="E101" s="12"/>
      <c r="F101" s="15"/>
      <c r="G101" s="15"/>
      <c r="H101" s="15"/>
      <c r="I101" s="15"/>
      <c r="J101" s="15"/>
      <c r="K101" s="15">
        <v>66.9</v>
      </c>
      <c r="L101" s="15">
        <v>0</v>
      </c>
      <c r="M101" s="15">
        <v>0</v>
      </c>
    </row>
    <row r="102" spans="1:13" s="7" customFormat="1" ht="46.5">
      <c r="A102" s="17" t="s">
        <v>130</v>
      </c>
      <c r="B102" s="12" t="s">
        <v>127</v>
      </c>
      <c r="C102" s="12" t="s">
        <v>50</v>
      </c>
      <c r="D102" s="12" t="s">
        <v>128</v>
      </c>
      <c r="E102" s="12"/>
      <c r="F102" s="15"/>
      <c r="G102" s="15"/>
      <c r="H102" s="15"/>
      <c r="I102" s="15"/>
      <c r="J102" s="15"/>
      <c r="K102" s="15">
        <v>66.9</v>
      </c>
      <c r="L102" s="15">
        <v>0</v>
      </c>
      <c r="M102" s="15">
        <v>0</v>
      </c>
    </row>
    <row r="103" spans="1:13" s="7" customFormat="1" ht="100.5" customHeight="1">
      <c r="A103" s="17" t="s">
        <v>86</v>
      </c>
      <c r="B103" s="12" t="s">
        <v>127</v>
      </c>
      <c r="C103" s="12" t="s">
        <v>50</v>
      </c>
      <c r="D103" s="12" t="s">
        <v>128</v>
      </c>
      <c r="E103" s="12" t="s">
        <v>88</v>
      </c>
      <c r="F103" s="15"/>
      <c r="G103" s="15"/>
      <c r="H103" s="15"/>
      <c r="I103" s="15"/>
      <c r="J103" s="15"/>
      <c r="K103" s="15">
        <v>66.9</v>
      </c>
      <c r="L103" s="15">
        <v>0</v>
      </c>
      <c r="M103" s="15">
        <v>0</v>
      </c>
    </row>
    <row r="104" spans="1:13" s="7" customFormat="1" ht="46.5">
      <c r="A104" s="17" t="s">
        <v>102</v>
      </c>
      <c r="B104" s="12" t="s">
        <v>127</v>
      </c>
      <c r="C104" s="12" t="s">
        <v>50</v>
      </c>
      <c r="D104" s="12" t="s">
        <v>128</v>
      </c>
      <c r="E104" s="12" t="s">
        <v>89</v>
      </c>
      <c r="F104" s="15"/>
      <c r="G104" s="15"/>
      <c r="H104" s="15"/>
      <c r="I104" s="15"/>
      <c r="J104" s="15"/>
      <c r="K104" s="15">
        <v>66.9</v>
      </c>
      <c r="L104" s="15">
        <v>0</v>
      </c>
      <c r="M104" s="15">
        <v>0</v>
      </c>
    </row>
    <row r="105" spans="1:13" s="7" customFormat="1" ht="51" customHeight="1">
      <c r="A105" s="17" t="s">
        <v>19</v>
      </c>
      <c r="B105" s="12" t="s">
        <v>127</v>
      </c>
      <c r="C105" s="12" t="s">
        <v>50</v>
      </c>
      <c r="D105" s="12" t="s">
        <v>128</v>
      </c>
      <c r="E105" s="12" t="s">
        <v>15</v>
      </c>
      <c r="F105" s="15"/>
      <c r="G105" s="15"/>
      <c r="H105" s="15"/>
      <c r="I105" s="15"/>
      <c r="J105" s="15"/>
      <c r="K105" s="15">
        <v>66.9</v>
      </c>
      <c r="L105" s="15">
        <v>0</v>
      </c>
      <c r="M105" s="15">
        <v>0</v>
      </c>
    </row>
    <row r="106" spans="1:13" s="10" customFormat="1" ht="99" customHeight="1">
      <c r="A106" s="17" t="s">
        <v>75</v>
      </c>
      <c r="B106" s="12" t="s">
        <v>66</v>
      </c>
      <c r="C106" s="12"/>
      <c r="D106" s="12"/>
      <c r="E106" s="12"/>
      <c r="F106" s="13">
        <f aca="true" t="shared" si="35" ref="F106:M106">F107+F111</f>
        <v>91</v>
      </c>
      <c r="G106" s="13">
        <f t="shared" si="35"/>
        <v>91</v>
      </c>
      <c r="H106" s="13">
        <f t="shared" si="35"/>
        <v>91</v>
      </c>
      <c r="I106" s="13">
        <f t="shared" si="35"/>
        <v>91</v>
      </c>
      <c r="J106" s="13">
        <f t="shared" si="35"/>
        <v>0</v>
      </c>
      <c r="K106" s="13">
        <f t="shared" si="35"/>
        <v>91</v>
      </c>
      <c r="L106" s="13">
        <f t="shared" si="35"/>
        <v>134</v>
      </c>
      <c r="M106" s="15">
        <f t="shared" si="35"/>
        <v>91</v>
      </c>
    </row>
    <row r="107" spans="1:13" s="7" customFormat="1" ht="129" customHeight="1">
      <c r="A107" s="17" t="s">
        <v>76</v>
      </c>
      <c r="B107" s="12" t="s">
        <v>66</v>
      </c>
      <c r="C107" s="12" t="s">
        <v>50</v>
      </c>
      <c r="D107" s="12" t="s">
        <v>52</v>
      </c>
      <c r="E107" s="12"/>
      <c r="F107" s="13">
        <f aca="true" t="shared" si="36" ref="F107:M107">F110</f>
        <v>51</v>
      </c>
      <c r="G107" s="13">
        <f t="shared" si="36"/>
        <v>51</v>
      </c>
      <c r="H107" s="13">
        <f t="shared" si="36"/>
        <v>51</v>
      </c>
      <c r="I107" s="13">
        <f t="shared" si="36"/>
        <v>51</v>
      </c>
      <c r="J107" s="13">
        <f t="shared" si="36"/>
        <v>0</v>
      </c>
      <c r="K107" s="13">
        <f t="shared" si="36"/>
        <v>51</v>
      </c>
      <c r="L107" s="15">
        <f t="shared" si="36"/>
        <v>94</v>
      </c>
      <c r="M107" s="15">
        <f t="shared" si="36"/>
        <v>51</v>
      </c>
    </row>
    <row r="108" spans="1:13" s="7" customFormat="1" ht="50.25" customHeight="1">
      <c r="A108" s="18" t="s">
        <v>90</v>
      </c>
      <c r="B108" s="12" t="s">
        <v>66</v>
      </c>
      <c r="C108" s="12" t="s">
        <v>50</v>
      </c>
      <c r="D108" s="12" t="s">
        <v>52</v>
      </c>
      <c r="E108" s="12" t="s">
        <v>92</v>
      </c>
      <c r="F108" s="13">
        <f aca="true" t="shared" si="37" ref="F108:M109">F109</f>
        <v>51</v>
      </c>
      <c r="G108" s="13">
        <f t="shared" si="37"/>
        <v>51</v>
      </c>
      <c r="H108" s="13">
        <f t="shared" si="37"/>
        <v>51</v>
      </c>
      <c r="I108" s="13">
        <f t="shared" si="37"/>
        <v>51</v>
      </c>
      <c r="J108" s="13">
        <f t="shared" si="37"/>
        <v>0</v>
      </c>
      <c r="K108" s="13">
        <f t="shared" si="37"/>
        <v>51</v>
      </c>
      <c r="L108" s="13">
        <f t="shared" si="37"/>
        <v>94</v>
      </c>
      <c r="M108" s="13">
        <f t="shared" si="37"/>
        <v>51</v>
      </c>
    </row>
    <row r="109" spans="1:13" s="7" customFormat="1" ht="61.5">
      <c r="A109" s="17" t="s">
        <v>91</v>
      </c>
      <c r="B109" s="12" t="s">
        <v>66</v>
      </c>
      <c r="C109" s="12" t="s">
        <v>50</v>
      </c>
      <c r="D109" s="12" t="s">
        <v>52</v>
      </c>
      <c r="E109" s="12" t="s">
        <v>93</v>
      </c>
      <c r="F109" s="13">
        <f t="shared" si="37"/>
        <v>51</v>
      </c>
      <c r="G109" s="13">
        <f t="shared" si="37"/>
        <v>51</v>
      </c>
      <c r="H109" s="13">
        <f t="shared" si="37"/>
        <v>51</v>
      </c>
      <c r="I109" s="13">
        <f t="shared" si="37"/>
        <v>51</v>
      </c>
      <c r="J109" s="13">
        <f t="shared" si="37"/>
        <v>0</v>
      </c>
      <c r="K109" s="13">
        <f t="shared" si="37"/>
        <v>51</v>
      </c>
      <c r="L109" s="13">
        <f t="shared" si="37"/>
        <v>94</v>
      </c>
      <c r="M109" s="13">
        <f t="shared" si="37"/>
        <v>51</v>
      </c>
    </row>
    <row r="110" spans="1:13" s="11" customFormat="1" ht="54" customHeight="1">
      <c r="A110" s="17" t="s">
        <v>64</v>
      </c>
      <c r="B110" s="12" t="s">
        <v>66</v>
      </c>
      <c r="C110" s="12" t="s">
        <v>50</v>
      </c>
      <c r="D110" s="12" t="s">
        <v>52</v>
      </c>
      <c r="E110" s="12" t="s">
        <v>18</v>
      </c>
      <c r="F110" s="13">
        <v>51</v>
      </c>
      <c r="G110" s="13">
        <v>51</v>
      </c>
      <c r="H110" s="13">
        <v>51</v>
      </c>
      <c r="I110" s="13">
        <v>51</v>
      </c>
      <c r="J110" s="13">
        <v>0</v>
      </c>
      <c r="K110" s="13">
        <v>51</v>
      </c>
      <c r="L110" s="15">
        <v>94</v>
      </c>
      <c r="M110" s="15">
        <v>51</v>
      </c>
    </row>
    <row r="111" spans="1:13" s="7" customFormat="1" ht="170.25">
      <c r="A111" s="17" t="s">
        <v>77</v>
      </c>
      <c r="B111" s="12" t="s">
        <v>66</v>
      </c>
      <c r="C111" s="12" t="s">
        <v>50</v>
      </c>
      <c r="D111" s="12" t="s">
        <v>51</v>
      </c>
      <c r="E111" s="12"/>
      <c r="F111" s="13">
        <f aca="true" t="shared" si="38" ref="F111:M111">F114</f>
        <v>40</v>
      </c>
      <c r="G111" s="13">
        <f t="shared" si="38"/>
        <v>40</v>
      </c>
      <c r="H111" s="13">
        <f t="shared" si="38"/>
        <v>40</v>
      </c>
      <c r="I111" s="13">
        <f t="shared" si="38"/>
        <v>40</v>
      </c>
      <c r="J111" s="13">
        <f t="shared" si="38"/>
        <v>0</v>
      </c>
      <c r="K111" s="13">
        <f t="shared" si="38"/>
        <v>40</v>
      </c>
      <c r="L111" s="15">
        <f t="shared" si="38"/>
        <v>40</v>
      </c>
      <c r="M111" s="15">
        <f t="shared" si="38"/>
        <v>40</v>
      </c>
    </row>
    <row r="112" spans="1:13" s="7" customFormat="1" ht="38.25" customHeight="1">
      <c r="A112" s="18" t="s">
        <v>90</v>
      </c>
      <c r="B112" s="12" t="s">
        <v>66</v>
      </c>
      <c r="C112" s="12" t="s">
        <v>50</v>
      </c>
      <c r="D112" s="12" t="s">
        <v>51</v>
      </c>
      <c r="E112" s="12" t="s">
        <v>92</v>
      </c>
      <c r="F112" s="13">
        <f aca="true" t="shared" si="39" ref="F112:M113">F113</f>
        <v>40</v>
      </c>
      <c r="G112" s="13">
        <f t="shared" si="39"/>
        <v>40</v>
      </c>
      <c r="H112" s="13">
        <f t="shared" si="39"/>
        <v>40</v>
      </c>
      <c r="I112" s="13">
        <f t="shared" si="39"/>
        <v>40</v>
      </c>
      <c r="J112" s="13">
        <f t="shared" si="39"/>
        <v>0</v>
      </c>
      <c r="K112" s="13">
        <f t="shared" si="39"/>
        <v>40</v>
      </c>
      <c r="L112" s="13">
        <f t="shared" si="39"/>
        <v>40</v>
      </c>
      <c r="M112" s="13">
        <f t="shared" si="39"/>
        <v>40</v>
      </c>
    </row>
    <row r="113" spans="1:13" s="7" customFormat="1" ht="61.5">
      <c r="A113" s="17" t="s">
        <v>91</v>
      </c>
      <c r="B113" s="12" t="s">
        <v>66</v>
      </c>
      <c r="C113" s="12" t="s">
        <v>50</v>
      </c>
      <c r="D113" s="12" t="s">
        <v>51</v>
      </c>
      <c r="E113" s="12" t="s">
        <v>93</v>
      </c>
      <c r="F113" s="13">
        <f t="shared" si="39"/>
        <v>40</v>
      </c>
      <c r="G113" s="13">
        <f t="shared" si="39"/>
        <v>40</v>
      </c>
      <c r="H113" s="13">
        <f t="shared" si="39"/>
        <v>40</v>
      </c>
      <c r="I113" s="13">
        <f t="shared" si="39"/>
        <v>40</v>
      </c>
      <c r="J113" s="13">
        <f t="shared" si="39"/>
        <v>0</v>
      </c>
      <c r="K113" s="13">
        <f t="shared" si="39"/>
        <v>40</v>
      </c>
      <c r="L113" s="13">
        <f t="shared" si="39"/>
        <v>40</v>
      </c>
      <c r="M113" s="13">
        <f t="shared" si="39"/>
        <v>40</v>
      </c>
    </row>
    <row r="114" spans="1:13" s="11" customFormat="1" ht="46.5">
      <c r="A114" s="17" t="s">
        <v>64</v>
      </c>
      <c r="B114" s="12" t="s">
        <v>66</v>
      </c>
      <c r="C114" s="12" t="s">
        <v>50</v>
      </c>
      <c r="D114" s="12" t="s">
        <v>51</v>
      </c>
      <c r="E114" s="12" t="s">
        <v>18</v>
      </c>
      <c r="F114" s="13">
        <v>40</v>
      </c>
      <c r="G114" s="13">
        <v>40</v>
      </c>
      <c r="H114" s="13">
        <v>40</v>
      </c>
      <c r="I114" s="13">
        <v>40</v>
      </c>
      <c r="J114" s="13">
        <v>0</v>
      </c>
      <c r="K114" s="13">
        <v>40</v>
      </c>
      <c r="L114" s="15">
        <v>40</v>
      </c>
      <c r="M114" s="15">
        <v>40</v>
      </c>
    </row>
    <row r="115" spans="1:13" s="10" customFormat="1" ht="77.25">
      <c r="A115" s="18" t="s">
        <v>78</v>
      </c>
      <c r="B115" s="12" t="s">
        <v>67</v>
      </c>
      <c r="C115" s="12"/>
      <c r="D115" s="12"/>
      <c r="E115" s="12"/>
      <c r="F115" s="13">
        <f aca="true" t="shared" si="40" ref="F115:M115">F116+F120</f>
        <v>3853.6</v>
      </c>
      <c r="G115" s="13">
        <f t="shared" si="40"/>
        <v>3853.6</v>
      </c>
      <c r="H115" s="13">
        <f t="shared" si="40"/>
        <v>3853.6</v>
      </c>
      <c r="I115" s="13">
        <f t="shared" si="40"/>
        <v>3853.6</v>
      </c>
      <c r="J115" s="13">
        <f t="shared" si="40"/>
        <v>0</v>
      </c>
      <c r="K115" s="13">
        <f t="shared" si="40"/>
        <v>4286.700000000001</v>
      </c>
      <c r="L115" s="15">
        <f t="shared" si="40"/>
        <v>3994.6</v>
      </c>
      <c r="M115" s="15">
        <f t="shared" si="40"/>
        <v>4105.4</v>
      </c>
    </row>
    <row r="116" spans="1:13" s="14" customFormat="1" ht="127.5" customHeight="1">
      <c r="A116" s="18" t="s">
        <v>79</v>
      </c>
      <c r="B116" s="12" t="s">
        <v>67</v>
      </c>
      <c r="C116" s="12" t="s">
        <v>50</v>
      </c>
      <c r="D116" s="12" t="s">
        <v>53</v>
      </c>
      <c r="E116" s="12"/>
      <c r="F116" s="13">
        <f aca="true" t="shared" si="41" ref="F116:M116">F119</f>
        <v>50</v>
      </c>
      <c r="G116" s="13">
        <f t="shared" si="41"/>
        <v>50</v>
      </c>
      <c r="H116" s="13">
        <f t="shared" si="41"/>
        <v>50</v>
      </c>
      <c r="I116" s="13">
        <f t="shared" si="41"/>
        <v>50</v>
      </c>
      <c r="J116" s="13">
        <f t="shared" si="41"/>
        <v>0</v>
      </c>
      <c r="K116" s="13">
        <f t="shared" si="41"/>
        <v>50</v>
      </c>
      <c r="L116" s="15">
        <f t="shared" si="41"/>
        <v>50</v>
      </c>
      <c r="M116" s="15">
        <f t="shared" si="41"/>
        <v>50</v>
      </c>
    </row>
    <row r="117" spans="1:13" s="14" customFormat="1" ht="36" customHeight="1">
      <c r="A117" s="18" t="s">
        <v>105</v>
      </c>
      <c r="B117" s="12" t="s">
        <v>67</v>
      </c>
      <c r="C117" s="12" t="s">
        <v>50</v>
      </c>
      <c r="D117" s="12" t="s">
        <v>53</v>
      </c>
      <c r="E117" s="12" t="s">
        <v>92</v>
      </c>
      <c r="F117" s="13">
        <f aca="true" t="shared" si="42" ref="F117:M118">F118</f>
        <v>50</v>
      </c>
      <c r="G117" s="13">
        <f t="shared" si="42"/>
        <v>50</v>
      </c>
      <c r="H117" s="13">
        <f t="shared" si="42"/>
        <v>50</v>
      </c>
      <c r="I117" s="13">
        <f t="shared" si="42"/>
        <v>50</v>
      </c>
      <c r="J117" s="13">
        <f t="shared" si="42"/>
        <v>0</v>
      </c>
      <c r="K117" s="13">
        <f t="shared" si="42"/>
        <v>50</v>
      </c>
      <c r="L117" s="13">
        <f t="shared" si="42"/>
        <v>50</v>
      </c>
      <c r="M117" s="13">
        <f t="shared" si="42"/>
        <v>50</v>
      </c>
    </row>
    <row r="118" spans="1:13" s="14" customFormat="1" ht="46.5">
      <c r="A118" s="17" t="s">
        <v>104</v>
      </c>
      <c r="B118" s="12" t="s">
        <v>67</v>
      </c>
      <c r="C118" s="12" t="s">
        <v>50</v>
      </c>
      <c r="D118" s="12" t="s">
        <v>53</v>
      </c>
      <c r="E118" s="12" t="s">
        <v>93</v>
      </c>
      <c r="F118" s="13">
        <f t="shared" si="42"/>
        <v>50</v>
      </c>
      <c r="G118" s="13">
        <f t="shared" si="42"/>
        <v>50</v>
      </c>
      <c r="H118" s="13">
        <f t="shared" si="42"/>
        <v>50</v>
      </c>
      <c r="I118" s="13">
        <f t="shared" si="42"/>
        <v>50</v>
      </c>
      <c r="J118" s="13">
        <f t="shared" si="42"/>
        <v>0</v>
      </c>
      <c r="K118" s="13">
        <f t="shared" si="42"/>
        <v>50</v>
      </c>
      <c r="L118" s="13">
        <f t="shared" si="42"/>
        <v>50</v>
      </c>
      <c r="M118" s="13">
        <f t="shared" si="42"/>
        <v>50</v>
      </c>
    </row>
    <row r="119" spans="1:13" s="11" customFormat="1" ht="49.5" customHeight="1">
      <c r="A119" s="17" t="s">
        <v>64</v>
      </c>
      <c r="B119" s="12" t="s">
        <v>67</v>
      </c>
      <c r="C119" s="12" t="s">
        <v>50</v>
      </c>
      <c r="D119" s="12" t="s">
        <v>53</v>
      </c>
      <c r="E119" s="12" t="s">
        <v>18</v>
      </c>
      <c r="F119" s="13">
        <v>50</v>
      </c>
      <c r="G119" s="13">
        <v>50</v>
      </c>
      <c r="H119" s="13">
        <v>50</v>
      </c>
      <c r="I119" s="13">
        <v>50</v>
      </c>
      <c r="J119" s="13">
        <v>0</v>
      </c>
      <c r="K119" s="13">
        <v>50</v>
      </c>
      <c r="L119" s="15">
        <v>50</v>
      </c>
      <c r="M119" s="15">
        <v>50</v>
      </c>
    </row>
    <row r="120" spans="1:13" s="7" customFormat="1" ht="97.5" customHeight="1">
      <c r="A120" s="18" t="s">
        <v>80</v>
      </c>
      <c r="B120" s="12" t="s">
        <v>67</v>
      </c>
      <c r="C120" s="12" t="s">
        <v>50</v>
      </c>
      <c r="D120" s="12" t="s">
        <v>54</v>
      </c>
      <c r="E120" s="12"/>
      <c r="F120" s="13">
        <f aca="true" t="shared" si="43" ref="F120:M120">F123</f>
        <v>3803.6</v>
      </c>
      <c r="G120" s="13">
        <f t="shared" si="43"/>
        <v>3803.6</v>
      </c>
      <c r="H120" s="13">
        <f t="shared" si="43"/>
        <v>3803.6</v>
      </c>
      <c r="I120" s="13">
        <f t="shared" si="43"/>
        <v>3803.6</v>
      </c>
      <c r="J120" s="13">
        <f t="shared" si="43"/>
        <v>0</v>
      </c>
      <c r="K120" s="13">
        <f t="shared" si="43"/>
        <v>4236.700000000001</v>
      </c>
      <c r="L120" s="13">
        <f t="shared" si="43"/>
        <v>3944.6</v>
      </c>
      <c r="M120" s="13">
        <f t="shared" si="43"/>
        <v>4055.4</v>
      </c>
    </row>
    <row r="121" spans="1:13" s="7" customFormat="1" ht="41.25" customHeight="1">
      <c r="A121" s="18" t="s">
        <v>90</v>
      </c>
      <c r="B121" s="12" t="s">
        <v>67</v>
      </c>
      <c r="C121" s="12" t="s">
        <v>50</v>
      </c>
      <c r="D121" s="12" t="s">
        <v>54</v>
      </c>
      <c r="E121" s="12" t="s">
        <v>92</v>
      </c>
      <c r="F121" s="13">
        <f aca="true" t="shared" si="44" ref="F121:M122">F122</f>
        <v>3803.6</v>
      </c>
      <c r="G121" s="13">
        <f t="shared" si="44"/>
        <v>3803.6</v>
      </c>
      <c r="H121" s="13">
        <f t="shared" si="44"/>
        <v>3803.6</v>
      </c>
      <c r="I121" s="13">
        <f t="shared" si="44"/>
        <v>3803.6</v>
      </c>
      <c r="J121" s="13">
        <f t="shared" si="44"/>
        <v>0</v>
      </c>
      <c r="K121" s="13">
        <f t="shared" si="44"/>
        <v>4236.700000000001</v>
      </c>
      <c r="L121" s="13">
        <f t="shared" si="44"/>
        <v>3944.6</v>
      </c>
      <c r="M121" s="13">
        <f t="shared" si="44"/>
        <v>4055.4</v>
      </c>
    </row>
    <row r="122" spans="1:13" s="7" customFormat="1" ht="46.5">
      <c r="A122" s="17" t="s">
        <v>104</v>
      </c>
      <c r="B122" s="12" t="s">
        <v>67</v>
      </c>
      <c r="C122" s="12" t="s">
        <v>50</v>
      </c>
      <c r="D122" s="12" t="s">
        <v>54</v>
      </c>
      <c r="E122" s="12" t="s">
        <v>93</v>
      </c>
      <c r="F122" s="13">
        <f t="shared" si="44"/>
        <v>3803.6</v>
      </c>
      <c r="G122" s="13">
        <f t="shared" si="44"/>
        <v>3803.6</v>
      </c>
      <c r="H122" s="13">
        <f t="shared" si="44"/>
        <v>3803.6</v>
      </c>
      <c r="I122" s="13">
        <f t="shared" si="44"/>
        <v>3803.6</v>
      </c>
      <c r="J122" s="13">
        <f t="shared" si="44"/>
        <v>0</v>
      </c>
      <c r="K122" s="13">
        <f t="shared" si="44"/>
        <v>4236.700000000001</v>
      </c>
      <c r="L122" s="13">
        <f t="shared" si="44"/>
        <v>3944.6</v>
      </c>
      <c r="M122" s="13">
        <f t="shared" si="44"/>
        <v>4055.4</v>
      </c>
    </row>
    <row r="123" spans="1:13" s="11" customFormat="1" ht="50.25" customHeight="1">
      <c r="A123" s="17" t="s">
        <v>64</v>
      </c>
      <c r="B123" s="12" t="s">
        <v>67</v>
      </c>
      <c r="C123" s="12" t="s">
        <v>50</v>
      </c>
      <c r="D123" s="12" t="s">
        <v>54</v>
      </c>
      <c r="E123" s="12" t="s">
        <v>18</v>
      </c>
      <c r="F123" s="13">
        <v>3803.6</v>
      </c>
      <c r="G123" s="13">
        <v>3803.6</v>
      </c>
      <c r="H123" s="13">
        <v>3803.6</v>
      </c>
      <c r="I123" s="13">
        <v>3803.6</v>
      </c>
      <c r="J123" s="13">
        <v>0</v>
      </c>
      <c r="K123" s="13">
        <f>3803.6+500-66.9</f>
        <v>4236.700000000001</v>
      </c>
      <c r="L123" s="15">
        <v>3944.6</v>
      </c>
      <c r="M123" s="15">
        <v>4055.4</v>
      </c>
    </row>
    <row r="124" spans="1:13" s="10" customFormat="1" ht="61.5">
      <c r="A124" s="18" t="s">
        <v>81</v>
      </c>
      <c r="B124" s="37" t="s">
        <v>68</v>
      </c>
      <c r="C124" s="37"/>
      <c r="D124" s="12"/>
      <c r="E124" s="37"/>
      <c r="F124" s="13">
        <f aca="true" t="shared" si="45" ref="F124:M124">F125</f>
        <v>75</v>
      </c>
      <c r="G124" s="13">
        <f t="shared" si="45"/>
        <v>75</v>
      </c>
      <c r="H124" s="13">
        <f t="shared" si="45"/>
        <v>75</v>
      </c>
      <c r="I124" s="13">
        <f t="shared" si="45"/>
        <v>75</v>
      </c>
      <c r="J124" s="13">
        <f t="shared" si="45"/>
        <v>0</v>
      </c>
      <c r="K124" s="13">
        <f t="shared" si="45"/>
        <v>75</v>
      </c>
      <c r="L124" s="15">
        <f t="shared" si="45"/>
        <v>75</v>
      </c>
      <c r="M124" s="15">
        <f t="shared" si="45"/>
        <v>75</v>
      </c>
    </row>
    <row r="125" spans="1:13" s="7" customFormat="1" ht="77.25">
      <c r="A125" s="18" t="s">
        <v>82</v>
      </c>
      <c r="B125" s="37" t="s">
        <v>68</v>
      </c>
      <c r="C125" s="37" t="s">
        <v>50</v>
      </c>
      <c r="D125" s="12" t="s">
        <v>55</v>
      </c>
      <c r="E125" s="37"/>
      <c r="F125" s="13">
        <f aca="true" t="shared" si="46" ref="F125:M125">F128</f>
        <v>75</v>
      </c>
      <c r="G125" s="13">
        <f t="shared" si="46"/>
        <v>75</v>
      </c>
      <c r="H125" s="13">
        <f t="shared" si="46"/>
        <v>75</v>
      </c>
      <c r="I125" s="13">
        <f t="shared" si="46"/>
        <v>75</v>
      </c>
      <c r="J125" s="13">
        <f t="shared" si="46"/>
        <v>0</v>
      </c>
      <c r="K125" s="13">
        <f t="shared" si="46"/>
        <v>75</v>
      </c>
      <c r="L125" s="15">
        <f t="shared" si="46"/>
        <v>75</v>
      </c>
      <c r="M125" s="15">
        <f t="shared" si="46"/>
        <v>75</v>
      </c>
    </row>
    <row r="126" spans="1:13" s="7" customFormat="1" ht="46.5">
      <c r="A126" s="18" t="s">
        <v>105</v>
      </c>
      <c r="B126" s="37" t="s">
        <v>68</v>
      </c>
      <c r="C126" s="37" t="s">
        <v>50</v>
      </c>
      <c r="D126" s="12" t="s">
        <v>55</v>
      </c>
      <c r="E126" s="37" t="s">
        <v>92</v>
      </c>
      <c r="F126" s="13">
        <f aca="true" t="shared" si="47" ref="F126:M127">F127</f>
        <v>75</v>
      </c>
      <c r="G126" s="13">
        <f t="shared" si="47"/>
        <v>75</v>
      </c>
      <c r="H126" s="13">
        <f t="shared" si="47"/>
        <v>75</v>
      </c>
      <c r="I126" s="13">
        <f t="shared" si="47"/>
        <v>75</v>
      </c>
      <c r="J126" s="13">
        <f t="shared" si="47"/>
        <v>0</v>
      </c>
      <c r="K126" s="13">
        <f t="shared" si="47"/>
        <v>75</v>
      </c>
      <c r="L126" s="13">
        <f t="shared" si="47"/>
        <v>75</v>
      </c>
      <c r="M126" s="13">
        <f t="shared" si="47"/>
        <v>75</v>
      </c>
    </row>
    <row r="127" spans="1:13" s="7" customFormat="1" ht="46.5">
      <c r="A127" s="17" t="s">
        <v>104</v>
      </c>
      <c r="B127" s="37" t="s">
        <v>68</v>
      </c>
      <c r="C127" s="37" t="s">
        <v>50</v>
      </c>
      <c r="D127" s="12" t="s">
        <v>55</v>
      </c>
      <c r="E127" s="37" t="s">
        <v>93</v>
      </c>
      <c r="F127" s="13">
        <f t="shared" si="47"/>
        <v>75</v>
      </c>
      <c r="G127" s="13">
        <f t="shared" si="47"/>
        <v>75</v>
      </c>
      <c r="H127" s="13">
        <f t="shared" si="47"/>
        <v>75</v>
      </c>
      <c r="I127" s="13">
        <f t="shared" si="47"/>
        <v>75</v>
      </c>
      <c r="J127" s="13">
        <f t="shared" si="47"/>
        <v>0</v>
      </c>
      <c r="K127" s="13">
        <f t="shared" si="47"/>
        <v>75</v>
      </c>
      <c r="L127" s="13">
        <f t="shared" si="47"/>
        <v>75</v>
      </c>
      <c r="M127" s="13">
        <f t="shared" si="47"/>
        <v>75</v>
      </c>
    </row>
    <row r="128" spans="1:13" s="11" customFormat="1" ht="53.25" customHeight="1">
      <c r="A128" s="17" t="s">
        <v>64</v>
      </c>
      <c r="B128" s="37" t="s">
        <v>68</v>
      </c>
      <c r="C128" s="37" t="s">
        <v>50</v>
      </c>
      <c r="D128" s="12" t="s">
        <v>55</v>
      </c>
      <c r="E128" s="37" t="s">
        <v>18</v>
      </c>
      <c r="F128" s="13">
        <v>75</v>
      </c>
      <c r="G128" s="13">
        <v>75</v>
      </c>
      <c r="H128" s="13">
        <v>75</v>
      </c>
      <c r="I128" s="13">
        <v>75</v>
      </c>
      <c r="J128" s="13">
        <v>0</v>
      </c>
      <c r="K128" s="13">
        <v>75</v>
      </c>
      <c r="L128" s="15">
        <v>75</v>
      </c>
      <c r="M128" s="15">
        <v>75</v>
      </c>
    </row>
    <row r="129" spans="1:13" ht="15">
      <c r="A129" s="24" t="s">
        <v>2</v>
      </c>
      <c r="B129" s="37"/>
      <c r="C129" s="40"/>
      <c r="D129" s="40"/>
      <c r="E129" s="40"/>
      <c r="F129" s="41" t="e">
        <f>F26+F106+F115+F124+F92</f>
        <v>#REF!</v>
      </c>
      <c r="G129" s="41" t="e">
        <f>G26+G106+G115+G124+G92</f>
        <v>#REF!</v>
      </c>
      <c r="H129" s="41" t="e">
        <f>H26+H106+H115+H124+H92</f>
        <v>#REF!</v>
      </c>
      <c r="I129" s="41" t="e">
        <f>I26+I106+I115+I124+I92</f>
        <v>#REF!</v>
      </c>
      <c r="J129" s="41" t="e">
        <f>J26+J106+J115+J124+J92</f>
        <v>#REF!</v>
      </c>
      <c r="K129" s="41">
        <f>K26+K106+K115+K124+K92+K101</f>
        <v>19851.420000000006</v>
      </c>
      <c r="L129" s="41">
        <f>L26+L106+L115+L124+L92</f>
        <v>19429.3</v>
      </c>
      <c r="M129" s="41">
        <f>M26+M106+M115+M124+M92</f>
        <v>20274.1</v>
      </c>
    </row>
    <row r="130" spans="1:8" ht="15">
      <c r="A130" s="65"/>
      <c r="B130" s="65"/>
      <c r="C130" s="65"/>
      <c r="D130" s="65"/>
      <c r="E130" s="65"/>
      <c r="F130" s="65"/>
      <c r="G130" s="65"/>
      <c r="H130" s="65"/>
    </row>
    <row r="131" spans="2:8" ht="15" hidden="1">
      <c r="B131" s="3"/>
      <c r="C131" s="3"/>
      <c r="D131" s="3"/>
      <c r="E131" s="3"/>
      <c r="F131" s="4"/>
      <c r="G131" s="4"/>
      <c r="H131" s="4"/>
    </row>
    <row r="132" spans="2:8" ht="15">
      <c r="B132" s="3"/>
      <c r="C132" s="62"/>
      <c r="D132" s="62"/>
      <c r="E132" s="3"/>
      <c r="F132" s="4"/>
      <c r="G132" s="4"/>
      <c r="H132" s="4"/>
    </row>
    <row r="133" spans="2:8" ht="15">
      <c r="B133" s="3"/>
      <c r="C133" s="3"/>
      <c r="D133" s="3"/>
      <c r="E133" s="3"/>
      <c r="F133" s="4"/>
      <c r="G133" s="4"/>
      <c r="H133" s="4"/>
    </row>
    <row r="134" spans="2:8" ht="15">
      <c r="B134" s="3"/>
      <c r="C134" s="3"/>
      <c r="D134" s="3"/>
      <c r="E134" s="3"/>
      <c r="F134" s="4"/>
      <c r="G134" s="4"/>
      <c r="H134" s="4"/>
    </row>
    <row r="135" spans="2:8" ht="15">
      <c r="B135" s="3"/>
      <c r="C135" s="3"/>
      <c r="D135" s="3"/>
      <c r="E135" s="3"/>
      <c r="F135" s="4"/>
      <c r="G135" s="4"/>
      <c r="H135" s="4"/>
    </row>
    <row r="136" spans="2:8" ht="15">
      <c r="B136" s="3"/>
      <c r="C136" s="3"/>
      <c r="D136" s="3"/>
      <c r="E136" s="3"/>
      <c r="F136" s="4"/>
      <c r="G136" s="4"/>
      <c r="H136" s="4"/>
    </row>
    <row r="137" spans="2:8" ht="15">
      <c r="B137" s="3"/>
      <c r="C137" s="3"/>
      <c r="D137" s="3"/>
      <c r="E137" s="3"/>
      <c r="F137" s="4"/>
      <c r="G137" s="4"/>
      <c r="H137" s="4"/>
    </row>
    <row r="138" spans="2:8" ht="15">
      <c r="B138" s="3"/>
      <c r="C138" s="3"/>
      <c r="D138" s="3"/>
      <c r="E138" s="3"/>
      <c r="F138" s="4"/>
      <c r="G138" s="4"/>
      <c r="H138" s="4"/>
    </row>
    <row r="139" spans="2:8" ht="15">
      <c r="B139" s="3"/>
      <c r="C139" s="3"/>
      <c r="D139" s="3"/>
      <c r="E139" s="3"/>
      <c r="F139" s="4"/>
      <c r="G139" s="4"/>
      <c r="H139" s="4"/>
    </row>
    <row r="140" spans="2:8" ht="15">
      <c r="B140" s="3"/>
      <c r="C140" s="3"/>
      <c r="D140" s="3"/>
      <c r="E140" s="3"/>
      <c r="F140" s="4"/>
      <c r="G140" s="4"/>
      <c r="H140" s="4"/>
    </row>
    <row r="141" spans="2:8" ht="15">
      <c r="B141" s="3"/>
      <c r="C141" s="3"/>
      <c r="D141" s="3"/>
      <c r="E141" s="3"/>
      <c r="F141" s="4"/>
      <c r="G141" s="4"/>
      <c r="H141" s="4"/>
    </row>
    <row r="142" spans="2:8" ht="15">
      <c r="B142" s="3"/>
      <c r="C142" s="3"/>
      <c r="D142" s="3"/>
      <c r="E142" s="3"/>
      <c r="F142" s="4"/>
      <c r="G142" s="4"/>
      <c r="H142" s="4"/>
    </row>
    <row r="143" spans="2:8" ht="15">
      <c r="B143" s="3"/>
      <c r="C143" s="3"/>
      <c r="D143" s="3"/>
      <c r="E143" s="3"/>
      <c r="F143" s="4"/>
      <c r="G143" s="4"/>
      <c r="H143" s="4"/>
    </row>
    <row r="144" spans="2:8" ht="15">
      <c r="B144" s="2"/>
      <c r="C144" s="2"/>
      <c r="D144" s="2"/>
      <c r="E144" s="2"/>
      <c r="F144" s="4"/>
      <c r="G144" s="4"/>
      <c r="H144" s="4"/>
    </row>
    <row r="145" spans="2:8" ht="15">
      <c r="B145" s="2"/>
      <c r="C145" s="2"/>
      <c r="D145" s="2"/>
      <c r="E145" s="2"/>
      <c r="F145" s="4"/>
      <c r="G145" s="4"/>
      <c r="H145" s="4"/>
    </row>
    <row r="146" spans="2:8" ht="15">
      <c r="B146" s="2"/>
      <c r="C146" s="2"/>
      <c r="D146" s="2"/>
      <c r="E146" s="2"/>
      <c r="F146" s="4"/>
      <c r="G146" s="4"/>
      <c r="H146" s="4"/>
    </row>
    <row r="147" spans="2:8" ht="15">
      <c r="B147" s="2"/>
      <c r="C147" s="2"/>
      <c r="D147" s="2"/>
      <c r="E147" s="2"/>
      <c r="F147" s="4"/>
      <c r="G147" s="4"/>
      <c r="H147" s="4"/>
    </row>
    <row r="148" spans="2:8" ht="15">
      <c r="B148" s="2"/>
      <c r="C148" s="2"/>
      <c r="D148" s="2"/>
      <c r="E148" s="2"/>
      <c r="F148" s="4"/>
      <c r="G148" s="4"/>
      <c r="H148" s="4"/>
    </row>
    <row r="149" spans="2:8" ht="15">
      <c r="B149" s="2"/>
      <c r="C149" s="2"/>
      <c r="D149" s="2"/>
      <c r="E149" s="2"/>
      <c r="F149" s="4"/>
      <c r="G149" s="4"/>
      <c r="H149" s="4"/>
    </row>
    <row r="150" spans="2:8" ht="15">
      <c r="B150" s="2"/>
      <c r="C150" s="2"/>
      <c r="D150" s="2"/>
      <c r="E150" s="2"/>
      <c r="F150" s="4"/>
      <c r="G150" s="4"/>
      <c r="H150" s="4"/>
    </row>
    <row r="151" spans="2:8" ht="15">
      <c r="B151" s="2"/>
      <c r="C151" s="2"/>
      <c r="D151" s="2"/>
      <c r="E151" s="2"/>
      <c r="F151" s="4"/>
      <c r="G151" s="4"/>
      <c r="H151" s="4"/>
    </row>
    <row r="152" spans="6:8" ht="15">
      <c r="F152" s="4"/>
      <c r="G152" s="4"/>
      <c r="H152" s="4"/>
    </row>
    <row r="153" spans="6:8" ht="15">
      <c r="F153" s="4"/>
      <c r="G153" s="4"/>
      <c r="H153" s="4"/>
    </row>
    <row r="154" spans="6:8" ht="15">
      <c r="F154" s="4"/>
      <c r="G154" s="4"/>
      <c r="H154" s="4"/>
    </row>
    <row r="155" spans="6:8" ht="15">
      <c r="F155" s="4"/>
      <c r="G155" s="4"/>
      <c r="H155" s="4"/>
    </row>
    <row r="156" spans="6:8" ht="15">
      <c r="F156" s="4"/>
      <c r="G156" s="4"/>
      <c r="H156" s="4"/>
    </row>
    <row r="157" spans="6:8" ht="15">
      <c r="F157" s="4"/>
      <c r="G157" s="4"/>
      <c r="H157" s="4"/>
    </row>
    <row r="158" spans="6:8" ht="15">
      <c r="F158" s="4"/>
      <c r="G158" s="4"/>
      <c r="H158" s="4"/>
    </row>
    <row r="159" spans="6:8" ht="15">
      <c r="F159" s="4"/>
      <c r="G159" s="4"/>
      <c r="H159" s="4"/>
    </row>
    <row r="160" spans="6:8" ht="15">
      <c r="F160" s="4"/>
      <c r="G160" s="4"/>
      <c r="H160" s="4"/>
    </row>
    <row r="161" spans="6:8" ht="15">
      <c r="F161" s="4"/>
      <c r="G161" s="4"/>
      <c r="H161" s="4"/>
    </row>
    <row r="162" spans="6:8" ht="15">
      <c r="F162" s="4"/>
      <c r="G162" s="4"/>
      <c r="H162" s="4"/>
    </row>
    <row r="163" spans="6:8" ht="15">
      <c r="F163" s="4"/>
      <c r="G163" s="4"/>
      <c r="H163" s="4"/>
    </row>
    <row r="164" spans="6:8" ht="15">
      <c r="F164" s="4"/>
      <c r="G164" s="4"/>
      <c r="H164" s="4"/>
    </row>
    <row r="165" spans="6:8" ht="15">
      <c r="F165" s="4"/>
      <c r="G165" s="4"/>
      <c r="H165" s="4"/>
    </row>
    <row r="166" spans="6:8" ht="15">
      <c r="F166" s="4"/>
      <c r="G166" s="4"/>
      <c r="H166" s="4"/>
    </row>
    <row r="167" spans="6:8" ht="15">
      <c r="F167" s="4"/>
      <c r="G167" s="4"/>
      <c r="H167" s="4"/>
    </row>
    <row r="168" spans="6:8" ht="15">
      <c r="F168" s="4"/>
      <c r="G168" s="4"/>
      <c r="H168" s="4"/>
    </row>
    <row r="169" spans="6:8" ht="15">
      <c r="F169" s="4"/>
      <c r="G169" s="4"/>
      <c r="H169" s="4"/>
    </row>
    <row r="170" spans="6:8" ht="15">
      <c r="F170" s="4"/>
      <c r="G170" s="4"/>
      <c r="H170" s="4"/>
    </row>
    <row r="171" spans="6:8" ht="15">
      <c r="F171" s="4"/>
      <c r="G171" s="4"/>
      <c r="H171" s="4"/>
    </row>
    <row r="172" spans="6:8" ht="15">
      <c r="F172" s="4"/>
      <c r="G172" s="4"/>
      <c r="H172" s="4"/>
    </row>
    <row r="173" spans="6:8" ht="15">
      <c r="F173" s="4"/>
      <c r="G173" s="4"/>
      <c r="H173" s="4"/>
    </row>
    <row r="174" spans="6:8" ht="15">
      <c r="F174" s="4"/>
      <c r="G174" s="4"/>
      <c r="H174" s="4"/>
    </row>
  </sheetData>
  <sheetProtection/>
  <autoFilter ref="A25:M130"/>
  <mergeCells count="19">
    <mergeCell ref="A130:H130"/>
    <mergeCell ref="B22:D22"/>
    <mergeCell ref="F22:M23"/>
    <mergeCell ref="A18:M19"/>
    <mergeCell ref="B23:B24"/>
    <mergeCell ref="C23:C24"/>
    <mergeCell ref="D23:D24"/>
    <mergeCell ref="L21:M21"/>
    <mergeCell ref="E22:E24"/>
    <mergeCell ref="A22:A24"/>
    <mergeCell ref="A17:M17"/>
    <mergeCell ref="D6:M6"/>
    <mergeCell ref="D7:M7"/>
    <mergeCell ref="D8:M8"/>
    <mergeCell ref="D9:M9"/>
    <mergeCell ref="D1:M1"/>
    <mergeCell ref="D2:M2"/>
    <mergeCell ref="D3:M3"/>
    <mergeCell ref="D4:M4"/>
  </mergeCells>
  <printOptions/>
  <pageMargins left="1.1811023622047245" right="0.5905511811023623" top="1.1023622047244095" bottom="0.7874015748031497" header="0.31496062992125984" footer="0.31496062992125984"/>
  <pageSetup firstPageNumber="1" useFirstPageNumber="1" horizontalDpi="600" verticalDpi="6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2014-10-29T04:55:58Z</cp:lastPrinted>
  <dcterms:created xsi:type="dcterms:W3CDTF">1996-10-08T23:32:33Z</dcterms:created>
  <dcterms:modified xsi:type="dcterms:W3CDTF">2014-10-29T04:56:40Z</dcterms:modified>
  <cp:category/>
  <cp:version/>
  <cp:contentType/>
  <cp:contentStatus/>
</cp:coreProperties>
</file>